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artamosj\AppData\Roaming\OpenText\OTEdit\EC_ebrdlink\c160532880\"/>
    </mc:Choice>
  </mc:AlternateContent>
  <xr:revisionPtr revIDLastSave="0" documentId="8_{9DB048B8-123C-457E-B90F-046A693E4ECB}" xr6:coauthVersionLast="47" xr6:coauthVersionMax="47" xr10:uidLastSave="{00000000-0000-0000-0000-000000000000}"/>
  <bookViews>
    <workbookView xWindow="22944" yWindow="0" windowWidth="23232" windowHeight="25296" xr2:uid="{3190A24A-A3F6-40E0-9791-C3CCE14A78B4}"/>
  </bookViews>
  <sheets>
    <sheet name="Content" sheetId="12" r:id="rId1"/>
    <sheet name="1. Bond Issuance" sheetId="1" r:id="rId2"/>
    <sheet name="2. GPP Allocations" sheetId="5" r:id="rId3"/>
    <sheet name="3. CRPP Allocations" sheetId="4" r:id="rId4"/>
    <sheet name="4. GTPP Allocations" sheetId="2" r:id="rId5"/>
    <sheet name="5. HPP Allocations" sheetId="8" r:id="rId6"/>
    <sheet name="6. Micro Allocations" sheetId="10" r:id="rId7"/>
    <sheet name="7. GPP Impact" sheetId="6" r:id="rId8"/>
    <sheet name="8. CRPP Impact" sheetId="7" r:id="rId9"/>
    <sheet name="9. GTPP Impact" sheetId="3" r:id="rId10"/>
    <sheet name="10. Health Impact" sheetId="9" r:id="rId11"/>
    <sheet name="11. Micro Impact" sheetId="11" r:id="rId12"/>
  </sheet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1" i="6" l="1"/>
  <c r="C278" i="6"/>
  <c r="E281" i="6"/>
  <c r="F277" i="6"/>
  <c r="C277" i="6"/>
  <c r="C280" i="6"/>
  <c r="C279" i="6"/>
  <c r="F280" i="6"/>
  <c r="F279" i="6"/>
  <c r="F278" i="6"/>
  <c r="Q43" i="1"/>
  <c r="Q36" i="1"/>
  <c r="Q29" i="1"/>
  <c r="N73" i="5"/>
  <c r="N72" i="5"/>
  <c r="H69" i="4"/>
  <c r="H68" i="4"/>
  <c r="H82" i="2"/>
  <c r="H81" i="2"/>
  <c r="D20" i="1"/>
  <c r="C20" i="1"/>
  <c r="B20" i="1"/>
  <c r="P29" i="1"/>
  <c r="F20" i="1"/>
  <c r="E20" i="1"/>
</calcChain>
</file>

<file path=xl/sharedStrings.xml><?xml version="1.0" encoding="utf-8"?>
<sst xmlns="http://schemas.openxmlformats.org/spreadsheetml/2006/main" count="1437" uniqueCount="521">
  <si>
    <t>Euro equivalent (millions) Green Bond Issuance as of 31 December 2025</t>
  </si>
  <si>
    <t>Table 1.1</t>
  </si>
  <si>
    <t>ESB</t>
  </si>
  <si>
    <t>CRB</t>
  </si>
  <si>
    <t>GTB</t>
  </si>
  <si>
    <t>Health</t>
  </si>
  <si>
    <t>Micro</t>
  </si>
  <si>
    <t>Total</t>
  </si>
  <si>
    <t>Average initial tenor (in years, first call)</t>
  </si>
  <si>
    <t>1.2 ESB</t>
  </si>
  <si>
    <t xml:space="preserve">Annual issuance </t>
  </si>
  <si>
    <t>Outstanding YE</t>
  </si>
  <si>
    <t>Number of issuances</t>
  </si>
  <si>
    <t>GPP operating assets (€ million)</t>
  </si>
  <si>
    <t>90% Ceiling of outstanding bonds vs GPP (Pre 2022 ceiling was set to 80%)</t>
  </si>
  <si>
    <t>1.3 CRB</t>
  </si>
  <si>
    <t>CRPP operating assets (€ million)</t>
  </si>
  <si>
    <t>80% Ceiling of outstanding bonds vs CRPP</t>
  </si>
  <si>
    <t>1.4 GTB</t>
  </si>
  <si>
    <t>GTPP operating assets (€ million)</t>
  </si>
  <si>
    <t>80% Ceiling of outstanding bonds vs GTPP</t>
  </si>
  <si>
    <t>Issuance by currency</t>
  </si>
  <si>
    <t>1.5 ESB</t>
  </si>
  <si>
    <t>1.6 CRB</t>
  </si>
  <si>
    <t>1.7 GTB</t>
  </si>
  <si>
    <t>Currency</t>
  </si>
  <si>
    <t>AUD</t>
  </si>
  <si>
    <t>BRL</t>
  </si>
  <si>
    <t>EUR</t>
  </si>
  <si>
    <t>CHF</t>
  </si>
  <si>
    <t>INR</t>
  </si>
  <si>
    <t>HKD</t>
  </si>
  <si>
    <t>MXN</t>
  </si>
  <si>
    <t>NOK</t>
  </si>
  <si>
    <t>HUF</t>
  </si>
  <si>
    <t>TRY</t>
  </si>
  <si>
    <t>SEK</t>
  </si>
  <si>
    <t>IDR</t>
  </si>
  <si>
    <t>USD</t>
  </si>
  <si>
    <t>Grand Total</t>
  </si>
  <si>
    <t>NZD</t>
  </si>
  <si>
    <t>RUB</t>
  </si>
  <si>
    <t>ZAR</t>
  </si>
  <si>
    <t>Social Bond issuance</t>
  </si>
  <si>
    <t>1.8 Micro</t>
  </si>
  <si>
    <t>Number of Bonds issued</t>
  </si>
  <si>
    <t>Micro operating assets (€ million)</t>
  </si>
  <si>
    <t>75% Ceiling of outstanding bonds vs Micro</t>
  </si>
  <si>
    <t>1.9 Health</t>
  </si>
  <si>
    <t>HPP operating assets (€ million)</t>
  </si>
  <si>
    <t>75% Ceiling of outstanding bonds vs HPP</t>
  </si>
  <si>
    <t>1.10 Micro</t>
  </si>
  <si>
    <t>1.11 Health</t>
  </si>
  <si>
    <t>PLN</t>
  </si>
  <si>
    <t>Sum of EUR amount</t>
  </si>
  <si>
    <t>DKK</t>
  </si>
  <si>
    <t>As at 31 December 2024</t>
  </si>
  <si>
    <t>ALL AMOUNTS IN EUR EQUIVALENT</t>
  </si>
  <si>
    <t>Green Transition Project Portfolio (GTPP)</t>
  </si>
  <si>
    <t>4.1 By GTPP classification</t>
  </si>
  <si>
    <t>Energy Efficiency</t>
  </si>
  <si>
    <t>Resource Efficiency (including circular economy adapted products)</t>
  </si>
  <si>
    <t>Sustainable Infrastructure (including Low Carbon Transport, solid waste and wastewater management, and Green Logistics)</t>
  </si>
  <si>
    <t>GTPP classification</t>
  </si>
  <si>
    <t>4.2 By country</t>
  </si>
  <si>
    <t>TÜRKIYE</t>
  </si>
  <si>
    <t>POLAND</t>
  </si>
  <si>
    <t>EGYPT</t>
  </si>
  <si>
    <t>ROMANIA</t>
  </si>
  <si>
    <t>UKRAINE</t>
  </si>
  <si>
    <t>GREECE</t>
  </si>
  <si>
    <t>GEORGIA</t>
  </si>
  <si>
    <t>MOROCCO</t>
  </si>
  <si>
    <t>SERBIA</t>
  </si>
  <si>
    <t>MONGOLIA</t>
  </si>
  <si>
    <t>CROATIA</t>
  </si>
  <si>
    <t>BULGARIA</t>
  </si>
  <si>
    <t>KAZAKHSTAN</t>
  </si>
  <si>
    <t>NORTH MACEDONIA</t>
  </si>
  <si>
    <t>KYRGYZ REPUBLIC</t>
  </si>
  <si>
    <t>CZECHIA</t>
  </si>
  <si>
    <t>SLOVENIA</t>
  </si>
  <si>
    <t>UZBEKISTAN</t>
  </si>
  <si>
    <t>MOLDOVA</t>
  </si>
  <si>
    <t>JORDAN</t>
  </si>
  <si>
    <t>ARMENIA</t>
  </si>
  <si>
    <t>KOSOVO</t>
  </si>
  <si>
    <t>TAJIKISTAN</t>
  </si>
  <si>
    <t>TUNISIA</t>
  </si>
  <si>
    <t>LITHUANIA</t>
  </si>
  <si>
    <t>BOSNIA AND HERZEGOVINA</t>
  </si>
  <si>
    <t>ALBANIA</t>
  </si>
  <si>
    <t>MONTENEGRO</t>
  </si>
  <si>
    <t>Country</t>
  </si>
  <si>
    <t>REGIONAL</t>
  </si>
  <si>
    <t>4.3 By industry</t>
  </si>
  <si>
    <t>Manufacturing &amp; Services</t>
  </si>
  <si>
    <t>Depository Credit (banks)</t>
  </si>
  <si>
    <t>Food and Agribusiness</t>
  </si>
  <si>
    <t>Transport</t>
  </si>
  <si>
    <t>Real Estate</t>
  </si>
  <si>
    <t>Energy</t>
  </si>
  <si>
    <t>Municipal &amp; Env Inf</t>
  </si>
  <si>
    <t>Leasing Finance</t>
  </si>
  <si>
    <t>Telecommunications, Media and Technology</t>
  </si>
  <si>
    <t>Non-depository Credit (non-bank)</t>
  </si>
  <si>
    <t>Sector</t>
  </si>
  <si>
    <t xml:space="preserve">4.4 Repayment by GTPP Classifications </t>
  </si>
  <si>
    <t>4.5 Utilisation of GTPP since 2019</t>
  </si>
  <si>
    <t>GTPP committed amounts (€ million)</t>
  </si>
  <si>
    <t>Green Transition Bonds outstanding (€ million)</t>
  </si>
  <si>
    <t>Utilisation percentage</t>
  </si>
  <si>
    <t>4.6 Table: Key figures GTPP</t>
  </si>
  <si>
    <t>Number of projects</t>
  </si>
  <si>
    <t>Weighted average remaining life</t>
  </si>
  <si>
    <t>Weighted average tenor</t>
  </si>
  <si>
    <t>of which operating assets</t>
  </si>
  <si>
    <t>of which undisbursed commitments</t>
  </si>
  <si>
    <t>€billion</t>
  </si>
  <si>
    <t>#</t>
  </si>
  <si>
    <t>years</t>
  </si>
  <si>
    <t>Total operating assets as at 31 December 2025</t>
  </si>
  <si>
    <t>Total undisbursed commitments as at 31 December 2025</t>
  </si>
  <si>
    <t>Weighted average age of the GTPP from signing as at 31 December 2025</t>
  </si>
  <si>
    <t>Total committed amounts approved in 2025</t>
  </si>
  <si>
    <t>Total committed amounts approved from 2023-25 (based on the respective year end status)</t>
  </si>
  <si>
    <t>Bonds issued 2023 - 25</t>
  </si>
  <si>
    <t>Green Economy Finance Facilities (GEFFs)</t>
  </si>
  <si>
    <t>9. Summary</t>
  </si>
  <si>
    <t>As at 31 December 2025</t>
  </si>
  <si>
    <t>Portfolio and issuance</t>
  </si>
  <si>
    <t>Allocated committed project amount (portfolio)</t>
  </si>
  <si>
    <t>€ billion</t>
  </si>
  <si>
    <t>Allocated disbursed project amount (operating assets)</t>
  </si>
  <si>
    <t>Eligible Project Category</t>
  </si>
  <si>
    <t>Impact metric*</t>
  </si>
  <si>
    <t>Impact metric unit</t>
  </si>
  <si>
    <t>GTPP</t>
  </si>
  <si>
    <t>Energy Effiency**</t>
  </si>
  <si>
    <t>EE component (Based on Portfolio)</t>
  </si>
  <si>
    <t>%</t>
  </si>
  <si>
    <t>Annual absolute (gross) water savings  (Pro rata based on Portfolio)</t>
  </si>
  <si>
    <t>in million m³ /annually</t>
  </si>
  <si>
    <t>Annual GHG emissions reduced/avoided (Pro rata based on Portfolio)</t>
  </si>
  <si>
    <t>in kiloton of CO2 equivalent/annually</t>
  </si>
  <si>
    <t>Clean Transport**</t>
  </si>
  <si>
    <t>Clean Transportation project component  (Based on Portfolio)</t>
  </si>
  <si>
    <t>Annual GHG emissions reduced/ avoided (Pro rata as per Portfolio)</t>
  </si>
  <si>
    <t>Green Buildings</t>
  </si>
  <si>
    <t>Green Buildings component (Based on Portfolio)</t>
  </si>
  <si>
    <t>Circular Economy**</t>
  </si>
  <si>
    <t>Circular Economy project component  (Based on Portfolio)</t>
  </si>
  <si>
    <t>Renewable Energy</t>
  </si>
  <si>
    <t>Renewable Energy project component  (Based on Portfolio)</t>
  </si>
  <si>
    <t>*All impact is reported pro rata of the EBRD’s financing and on a portfolio basis.</t>
  </si>
  <si>
    <t>Outstanding Green Bond issued amount as of year end 2025</t>
  </si>
  <si>
    <t>Pollution Prevention and Control</t>
  </si>
  <si>
    <t>Pollution Prevention and Control project component  (Based on Portfolio)</t>
  </si>
  <si>
    <t>** Of the total CO2 equivalent annually, 478 kilotonnes are attributable to Scope 3. Typically, Scope 3 would be excluded from the EBRD’s project boundary and the reporting. However, if these impacts have significant mitigation benefits that underpin the rationale for the EBRD’s investment in the project, the Bank may choose to extend the boundary of the assessment to include these benefits in the reporting. For further information, please see: https://www.ebrd.com/documents/admin/ebrd-protocol-for-assessment-of-greenhouse-gas-emissions.pdf.</t>
  </si>
  <si>
    <t>Circular Economy</t>
  </si>
  <si>
    <t>Clean Transportation</t>
  </si>
  <si>
    <t>Pollution prevention and control</t>
  </si>
  <si>
    <t>Classification</t>
  </si>
  <si>
    <t>Project count</t>
  </si>
  <si>
    <t>Sum of GHG reductions, t/year</t>
  </si>
  <si>
    <t>Sum of Water Saved m3/year</t>
  </si>
  <si>
    <t>Sum of pro-rata fac GHG reductions, t/year</t>
  </si>
  <si>
    <t>Sum of pro-rata Water Saved m3/year</t>
  </si>
  <si>
    <r>
      <t>9.1 CO</t>
    </r>
    <r>
      <rPr>
        <vertAlign val="subscript"/>
        <sz val="12"/>
        <color rgb="FFFF0000"/>
        <rFont val="Aptos Narrow"/>
        <family val="2"/>
        <scheme val="minor"/>
      </rPr>
      <t>2</t>
    </r>
    <r>
      <rPr>
        <sz val="14"/>
        <color rgb="FFFF0000"/>
        <rFont val="Aptos Narrow"/>
        <family val="2"/>
        <scheme val="minor"/>
      </rPr>
      <t xml:space="preserve"> equivalent savings and water savings by classification (excluding GEFF)</t>
    </r>
  </si>
  <si>
    <t>Note: Of the pro rata, Scope 3 amounts to 478 kilotonnes per year.</t>
  </si>
  <si>
    <r>
      <t>9.2 CO</t>
    </r>
    <r>
      <rPr>
        <sz val="10"/>
        <color rgb="FFFF0000"/>
        <rFont val="Aptos Narrow"/>
        <family val="2"/>
        <scheme val="minor"/>
      </rPr>
      <t>2</t>
    </r>
    <r>
      <rPr>
        <sz val="14"/>
        <color rgb="FFFF0000"/>
        <rFont val="Aptos Narrow"/>
        <family val="2"/>
        <scheme val="minor"/>
      </rPr>
      <t xml:space="preserve"> equivalent savings and water savings by country (excluding GEFF)</t>
    </r>
  </si>
  <si>
    <t>Note: Of the total, Scope 3 amounts to 2,157 kilotonnes per year.</t>
  </si>
  <si>
    <r>
      <t>9.3 CO</t>
    </r>
    <r>
      <rPr>
        <sz val="10"/>
        <color rgb="FFFF0000"/>
        <rFont val="Aptos Narrow"/>
        <family val="2"/>
        <scheme val="minor"/>
      </rPr>
      <t>2</t>
    </r>
    <r>
      <rPr>
        <sz val="14"/>
        <color rgb="FFFF0000"/>
        <rFont val="Aptos Narrow"/>
        <family val="2"/>
        <scheme val="minor"/>
      </rPr>
      <t xml:space="preserve"> equivalent savings and water savings by industry (excluding GEFF)</t>
    </r>
  </si>
  <si>
    <t>Industry</t>
  </si>
  <si>
    <r>
      <t>9.4 CO</t>
    </r>
    <r>
      <rPr>
        <sz val="10"/>
        <color rgb="FFFF0000"/>
        <rFont val="Aptos Narrow"/>
        <family val="2"/>
        <scheme val="minor"/>
      </rPr>
      <t>2</t>
    </r>
    <r>
      <rPr>
        <sz val="14"/>
        <color rgb="FFFF0000"/>
        <rFont val="Aptos Narrow"/>
        <family val="2"/>
        <scheme val="minor"/>
      </rPr>
      <t xml:space="preserve"> equivalent savings and water savings by classification (GEFF only)</t>
    </r>
  </si>
  <si>
    <r>
      <t>9.5 CO</t>
    </r>
    <r>
      <rPr>
        <sz val="10"/>
        <color rgb="FFFF0000"/>
        <rFont val="Aptos Narrow"/>
        <family val="2"/>
        <scheme val="minor"/>
      </rPr>
      <t>2</t>
    </r>
    <r>
      <rPr>
        <sz val="14"/>
        <color rgb="FFFF0000"/>
        <rFont val="Aptos Narrow"/>
        <family val="2"/>
        <scheme val="minor"/>
      </rPr>
      <t xml:space="preserve"> equivalent savings and water savings by country (GEFF only)</t>
    </r>
  </si>
  <si>
    <r>
      <t>9.6 CO</t>
    </r>
    <r>
      <rPr>
        <sz val="10"/>
        <color rgb="FFFF0000"/>
        <rFont val="Aptos Narrow"/>
        <family val="2"/>
        <scheme val="minor"/>
      </rPr>
      <t>2</t>
    </r>
    <r>
      <rPr>
        <sz val="14"/>
        <color rgb="FFFF0000"/>
        <rFont val="Aptos Narrow"/>
        <family val="2"/>
        <scheme val="minor"/>
      </rPr>
      <t xml:space="preserve"> equivalent savings and water savings by industry (GEFF only)</t>
    </r>
  </si>
  <si>
    <t>Climate Resilience Project Portfolio (CRPP)</t>
  </si>
  <si>
    <t>3.1 By CRPP Classification</t>
  </si>
  <si>
    <t>Row Labels</t>
  </si>
  <si>
    <t>climate resilient infrastructure</t>
  </si>
  <si>
    <t>climate resilient agriculture and ecological systems</t>
  </si>
  <si>
    <t>climate resilient business and commercial operations</t>
  </si>
  <si>
    <t>Sum of undrawn commitment € '000</t>
  </si>
  <si>
    <t>Sum of operating assets € '000</t>
  </si>
  <si>
    <t>CRPP classification</t>
  </si>
  <si>
    <t>3.2 By country</t>
  </si>
  <si>
    <t>&lt;REGIONAL&gt;</t>
  </si>
  <si>
    <t>TURKMENISTAN</t>
  </si>
  <si>
    <t>AZERBAIJAN</t>
  </si>
  <si>
    <t>BENIN</t>
  </si>
  <si>
    <t>3.3 By Industry</t>
  </si>
  <si>
    <t xml:space="preserve">3.4 Repayment by CRPP Classifications </t>
  </si>
  <si>
    <t>3.5 Utilisation of CRPP since 2019</t>
  </si>
  <si>
    <t>CRPP committed amounts (€ million)</t>
  </si>
  <si>
    <t>Climate Resilience Bonds outstanding (€ million)</t>
  </si>
  <si>
    <t>3.6 Table: Key figures CRPP</t>
  </si>
  <si>
    <t>€million</t>
  </si>
  <si>
    <t>Weighted average age of the CRPP from signing as at 31 December 2025</t>
  </si>
  <si>
    <t>Green Project Portfolio (GPP)</t>
  </si>
  <si>
    <t>2.1 By GPP Classification</t>
  </si>
  <si>
    <t>Water Management</t>
  </si>
  <si>
    <t>Waste Management</t>
  </si>
  <si>
    <t>GPP classification</t>
  </si>
  <si>
    <t>Air Pollution Prevention/Sustainable Transport</t>
  </si>
  <si>
    <t>2.2 By country</t>
  </si>
  <si>
    <t>ESTONIA</t>
  </si>
  <si>
    <t>LATVIA</t>
  </si>
  <si>
    <t>HUNGARY</t>
  </si>
  <si>
    <t>CYPRUS</t>
  </si>
  <si>
    <t>2.3 By Industry</t>
  </si>
  <si>
    <t>Natural Resources</t>
  </si>
  <si>
    <t>2.4 Utilisation of GPP since 2013</t>
  </si>
  <si>
    <t>GPP committed amounts (€ million)</t>
  </si>
  <si>
    <t>Environmental Sustainability Bonds outstanding (€ million)</t>
  </si>
  <si>
    <t>90% Ceiling of outstanding bonds (until 2021 the ceiling of outstanding was limited to 80%) vs GPP</t>
  </si>
  <si>
    <t xml:space="preserve">2.5 Repayment by GPP Classifications </t>
  </si>
  <si>
    <t>2.6 Table: Key figures GPP</t>
  </si>
  <si>
    <t>Weighted average age of the GPP from signing as at 31 December 2025</t>
  </si>
  <si>
    <t>Municipal and Environmental Infrastructure (MEI)</t>
  </si>
  <si>
    <t>7. Summary</t>
  </si>
  <si>
    <t>GPP</t>
  </si>
  <si>
    <t>Renewable energy component (based on portfolio)</t>
  </si>
  <si>
    <t xml:space="preserve">Renewable energy capacity added </t>
  </si>
  <si>
    <t>MW</t>
  </si>
  <si>
    <t>Annual GHG emissions reduced/avoided</t>
  </si>
  <si>
    <t>kilotonnes of CO2 equivalent per year</t>
  </si>
  <si>
    <t>Energy efficiency**</t>
  </si>
  <si>
    <t>Energy efficiency component (based on portfolio)</t>
  </si>
  <si>
    <t xml:space="preserve">Annual GHG emissions reduced/avoided </t>
  </si>
  <si>
    <t>Sustainable water and wastewater management</t>
  </si>
  <si>
    <t>Sustainable water and wastewater management component (based on portfolio)</t>
  </si>
  <si>
    <t xml:space="preserve">Annual absolute (gross) water savings  </t>
  </si>
  <si>
    <t>million m³ per year</t>
  </si>
  <si>
    <t xml:space="preserve">Annual waste water treated </t>
  </si>
  <si>
    <t xml:space="preserve">Population benefiting from improved access to tap water </t>
  </si>
  <si>
    <t>number of people (million)</t>
  </si>
  <si>
    <t xml:space="preserve">Population benefiting from improved access to wastewater services </t>
  </si>
  <si>
    <t>Waste management and resource efficiency</t>
  </si>
  <si>
    <t>Waste management component (based on portfolio)</t>
  </si>
  <si>
    <t xml:space="preserve">Waste prevented, minimised, reused or recycled  </t>
  </si>
  <si>
    <t>million tonnes per year</t>
  </si>
  <si>
    <t xml:space="preserve">Population benefiting from improved solid waste management services </t>
  </si>
  <si>
    <t>Clean transport</t>
  </si>
  <si>
    <t>Clean transportation project component (based on portfolio)</t>
  </si>
  <si>
    <t>Reduction of air pollutants</t>
  </si>
  <si>
    <t>particulate matter (PM) tonnes per year</t>
  </si>
  <si>
    <t xml:space="preserve">Reduction of air pollutants </t>
  </si>
  <si>
    <t>nitrogen oxides (NOx), tonnes per year</t>
  </si>
  <si>
    <t xml:space="preserve">Passengers benefiting from new fleet per day </t>
  </si>
  <si>
    <t>passengers per day (million)</t>
  </si>
  <si>
    <t xml:space="preserve">Green building </t>
  </si>
  <si>
    <t>Green buildings project component (based on portfolio)</t>
  </si>
  <si>
    <t>* All impact is reported pro rata of the EBRD’s financing and on a portfolio basis.</t>
  </si>
  <si>
    <t>7.1 By GPP category</t>
  </si>
  <si>
    <t>WITHOUT GEFFs</t>
  </si>
  <si>
    <t>Filtered based on renewable energy and energy efficiency</t>
  </si>
  <si>
    <t>Count of Operation Name</t>
  </si>
  <si>
    <t>GPP category</t>
  </si>
  <si>
    <t>Sum of Portfolio</t>
  </si>
  <si>
    <t>Sum of GHG reduced, t/year</t>
  </si>
  <si>
    <t>Sum of renewable energy capacity installed, MW</t>
  </si>
  <si>
    <t>Sum of pro-rata fac GHG reduction, t/year</t>
  </si>
  <si>
    <t>Sum of pro-rata renewable energy capacity installed, MW</t>
  </si>
  <si>
    <t>7.2 By country</t>
  </si>
  <si>
    <t>WITHOUT GEFFS</t>
  </si>
  <si>
    <t>Filtered based on renewable energy</t>
  </si>
  <si>
    <t>7.3 By mitigation activity</t>
  </si>
  <si>
    <t>7.4 By mitigation sub-class</t>
  </si>
  <si>
    <t>7.5 By country</t>
  </si>
  <si>
    <t>Filtered based on energy efficiency</t>
  </si>
  <si>
    <t>7.6 By mitigation activity</t>
  </si>
  <si>
    <t>7.7 By mitigation sub-class</t>
  </si>
  <si>
    <t>7.8  By country</t>
  </si>
  <si>
    <t>GEFF (energy efficiency and renewable energy)</t>
  </si>
  <si>
    <t>7.9  By country</t>
  </si>
  <si>
    <t>GEFF (renewable energy)</t>
  </si>
  <si>
    <t>8.1 CRPP impact (Summary) - full impact values</t>
  </si>
  <si>
    <t>Climate resilience outcome data</t>
  </si>
  <si>
    <t xml:space="preserve">Climate-resilient infrastructure </t>
  </si>
  <si>
    <t>Climate-resilient agriculture and ecological systems</t>
  </si>
  <si>
    <t>Climate-resilient business and commercial operations</t>
  </si>
  <si>
    <t>CLIMATE RESILIENCE OUTCOMES</t>
  </si>
  <si>
    <t xml:space="preserve">All Climate Resilience Outcomes </t>
  </si>
  <si>
    <t xml:space="preserve">No. projects </t>
  </si>
  <si>
    <t>Total Portfolio amount (EUR)</t>
  </si>
  <si>
    <t>Valorised climate resilience outcomes (EUR/yr)</t>
  </si>
  <si>
    <t>Increased water availability</t>
  </si>
  <si>
    <t>Physical climate resilience outcomes (Δ m3/yr)</t>
  </si>
  <si>
    <t>Increased energy availability</t>
  </si>
  <si>
    <t>Physical climate resilience outcomes (Δ GWh/yr)</t>
  </si>
  <si>
    <t>Increased agricultural potential</t>
  </si>
  <si>
    <t>Physical climate resilience outcomes (Δ tonnes/yr )</t>
  </si>
  <si>
    <t>Improved human health/productivity</t>
  </si>
  <si>
    <t>Physical climate resilience outcomes (Δ QALYs)</t>
  </si>
  <si>
    <t>Reduced weather-related disruption</t>
  </si>
  <si>
    <t>Physical climate resilience outcomes (days/yr)</t>
  </si>
  <si>
    <t>Reduced weather-related damage</t>
  </si>
  <si>
    <t xml:space="preserve">Physical climate resilience outcomes </t>
  </si>
  <si>
    <t xml:space="preserve">** the same project, and the associated EBRD portfolio amount, may often deliver multiple climate resilience outcomes, therefore the total portfolio amount per climate resilience outcome summed does not equal the overall total portfolio amount </t>
  </si>
  <si>
    <t>N/A</t>
  </si>
  <si>
    <t>8.2 CRPP impact (Summary) - pro rata values</t>
  </si>
  <si>
    <t>8.3 CRPP impact by physical climate risk category - full impact values</t>
  </si>
  <si>
    <t xml:space="preserve">Total </t>
  </si>
  <si>
    <t xml:space="preserve">VALORISED CLIMATE RESILIENCE OUTCOMES PER PHYSICAL CLIMATE RISK </t>
  </si>
  <si>
    <t xml:space="preserve">Accute Physical Climate Risks </t>
  </si>
  <si>
    <t>Extreme Heat Event</t>
  </si>
  <si>
    <t>Drought</t>
  </si>
  <si>
    <t xml:space="preserve">Extreme Mass Movement </t>
  </si>
  <si>
    <t>Flood</t>
  </si>
  <si>
    <t xml:space="preserve">Heavy Rainfall Event </t>
  </si>
  <si>
    <t>Chronic Physical Climate Risks</t>
  </si>
  <si>
    <t>Increased Water Stress</t>
  </si>
  <si>
    <t xml:space="preserve">Increasing Mean Temperatures </t>
  </si>
  <si>
    <t>Sea-level Rise</t>
  </si>
  <si>
    <t>Erosion</t>
  </si>
  <si>
    <t xml:space="preserve">** the same project may often addres multiple physical climate risks, therefore the total number of projects per physical climate hazard summed does not equal the overall total number of projects </t>
  </si>
  <si>
    <t>8.4 CRPP impact by physical climate risk category - pro rata values</t>
  </si>
  <si>
    <t>Health Bond Project Portfolio (HPP)</t>
  </si>
  <si>
    <t>5.1 By HPP classification</t>
  </si>
  <si>
    <t>Infrastructure Public/PPP</t>
  </si>
  <si>
    <t>Pharmaceutical and Medical Consumable Manufacturing</t>
  </si>
  <si>
    <t>Pharmaceutical Wholesale and Retail</t>
  </si>
  <si>
    <t xml:space="preserve">Health Care </t>
  </si>
  <si>
    <t>HPP classification</t>
  </si>
  <si>
    <t>5.2 By country</t>
  </si>
  <si>
    <t>5.3 By industry</t>
  </si>
  <si>
    <t>5.4 Table: key figures HPP</t>
  </si>
  <si>
    <t>Weighted average age of the HPP from signing as at 31 December 2025</t>
  </si>
  <si>
    <t xml:space="preserve">10.1 Per industry name </t>
  </si>
  <si>
    <t>Classification name</t>
  </si>
  <si>
    <t>10.2 Healthcare per sub-segment, for example hospitals and labs</t>
  </si>
  <si>
    <t>Hospital</t>
  </si>
  <si>
    <t>Country/sub-segment</t>
  </si>
  <si>
    <t>10.3 Infrastructure hospital PPP per country</t>
  </si>
  <si>
    <t>10.4 Pharmaceutical and medical consumables manufacturing  per country</t>
  </si>
  <si>
    <t>10.5 Pharmaceutical and wholesale retail  per country</t>
  </si>
  <si>
    <t>10.6 For infrastructure Public/PPP and health care number of beds created across economies</t>
  </si>
  <si>
    <t>Microfinance Portfolio (MFP)</t>
  </si>
  <si>
    <r>
      <t xml:space="preserve">As at 30 June 2025 </t>
    </r>
    <r>
      <rPr>
        <sz val="10"/>
        <color rgb="FFFF0000"/>
        <rFont val="Aptos Narrow"/>
        <family val="2"/>
        <scheme val="minor"/>
      </rPr>
      <t>(note that this reporting is 1H25 due to the time lag of collating information from the PFIs)</t>
    </r>
  </si>
  <si>
    <t>6.1 By country/sector</t>
  </si>
  <si>
    <t>Agriculture and food processing</t>
  </si>
  <si>
    <t>Construction</t>
  </si>
  <si>
    <t>Industry and other production</t>
  </si>
  <si>
    <t>Mixed</t>
  </si>
  <si>
    <t>Other services</t>
  </si>
  <si>
    <t>Tourism</t>
  </si>
  <si>
    <t>Trade</t>
  </si>
  <si>
    <t>Country/Sector</t>
  </si>
  <si>
    <t>TOTAL</t>
  </si>
  <si>
    <t>6.2 Table: Key figures MFP</t>
  </si>
  <si>
    <t>Portfolio</t>
  </si>
  <si>
    <t>€ million</t>
  </si>
  <si>
    <t xml:space="preserve">Operating Assets </t>
  </si>
  <si>
    <t>Number of Partner Financial Institutions (PFIs)</t>
  </si>
  <si>
    <t xml:space="preserve">Number of Active EBRD Projects </t>
  </si>
  <si>
    <t xml:space="preserve">Average sized Sub-loan </t>
  </si>
  <si>
    <t>approx. €10,000</t>
  </si>
  <si>
    <t>Wt. Average Tenor</t>
  </si>
  <si>
    <t xml:space="preserve">years </t>
  </si>
  <si>
    <t xml:space="preserve">Wt. Average Remaining Life </t>
  </si>
  <si>
    <t>Wt. Average Margin</t>
  </si>
  <si>
    <t>Classification/country</t>
  </si>
  <si>
    <t>Sum of portfolio</t>
  </si>
  <si>
    <t>Total beds</t>
  </si>
  <si>
    <t>Pro rata beds</t>
  </si>
  <si>
    <t>11.1 Key figures</t>
  </si>
  <si>
    <t>11.2 Approximate number of projects for focus area/project objectives with Partner Financial Institutions (PFIs)</t>
  </si>
  <si>
    <t>Focus area/project objectives</t>
  </si>
  <si>
    <t>Projects focusing on women-led MSMEs and businesses</t>
  </si>
  <si>
    <t>Projects focusing on attracting new MSME customers</t>
  </si>
  <si>
    <t>Projects focusing on a target / underserved region (typically outside cities / urban centres)</t>
  </si>
  <si>
    <t>Please note that individual projects may contribute to multiple focus areas, which will result in double counting across reported "Number of projects with PFIs".</t>
  </si>
  <si>
    <t>Number of projects with PFIs (out of 289 projects)</t>
  </si>
  <si>
    <t>Sum of undrawn commitment</t>
  </si>
  <si>
    <t>Sum of operating assets</t>
  </si>
  <si>
    <t>Renewable energy**</t>
  </si>
  <si>
    <t>**Note 451 Kt of GHG emissions reduced (annually) are attributable to GEFFs.</t>
  </si>
  <si>
    <t>In repayment phase</t>
  </si>
  <si>
    <t>Disbursing/to be disbursed</t>
  </si>
  <si>
    <t xml:space="preserve">Sum of Portfolio </t>
  </si>
  <si>
    <t>7.10 Waste managed (whole portfolio)</t>
  </si>
  <si>
    <t>Sum of Waste Managed t/year</t>
  </si>
  <si>
    <t>Sum of pro-rata Waste Managed t/year</t>
  </si>
  <si>
    <t>7.11 By country</t>
  </si>
  <si>
    <t>Municipal and environmental infrastructure (all GPP categories apart from renewable energy and energy efficiency)</t>
  </si>
  <si>
    <t>Sum of wastewater treated, m3/per year</t>
  </si>
  <si>
    <t>Sum of water savings, m3/year</t>
  </si>
  <si>
    <t>Sum of NOx reduced, tonnes/year</t>
  </si>
  <si>
    <t>Sum of PM reduced, tonnes/year</t>
  </si>
  <si>
    <t>Sum of pro-rata wastewater treated, m3/year</t>
  </si>
  <si>
    <t>Sum of pro-rata water savings, m3/per year</t>
  </si>
  <si>
    <t>Sum of pro-rata NOx reduced, tonnes/year</t>
  </si>
  <si>
    <t>Sum of pro-rata PM reduced, tonnes/year</t>
  </si>
  <si>
    <t>7.12 MEI: people who benefited</t>
  </si>
  <si>
    <t>People benefited</t>
  </si>
  <si>
    <t>Relative to total project value</t>
  </si>
  <si>
    <t>Total population benefiting from improved solid waste management services (million)</t>
  </si>
  <si>
    <t>Total population benefiting from improved access to tap water (million)</t>
  </si>
  <si>
    <t>Total population benefiting from improved access to wastewater services (million)</t>
  </si>
  <si>
    <t>Total population benefiting from new fleet per day (million)</t>
  </si>
  <si>
    <t>YE2025</t>
  </si>
  <si>
    <t>YE 2025</t>
  </si>
  <si>
    <t>CRPP Classification</t>
  </si>
  <si>
    <t>GTPP Classification</t>
  </si>
  <si>
    <t>***Note 712Kt of GHG emissions reduced (annually) are attributed to GEFFs.</t>
  </si>
  <si>
    <t>in thousand m³ /annually</t>
  </si>
  <si>
    <t>Acronyms and abbreviations</t>
  </si>
  <si>
    <t>Environmental Sustainability Bond (ESB)</t>
  </si>
  <si>
    <t>Climate Resilience Bond (CRB)</t>
  </si>
  <si>
    <t>Green Transition Bond (GTB)</t>
  </si>
  <si>
    <t>Health Bond (Health)</t>
  </si>
  <si>
    <t>Health Project Portfolio (HPP)</t>
  </si>
  <si>
    <t>Microfinance Bond (Micro)</t>
  </si>
  <si>
    <t>GEFF</t>
  </si>
  <si>
    <t>Green Economy Finance Facilities</t>
  </si>
  <si>
    <t>1. Bond Issuance</t>
  </si>
  <si>
    <t>1.1/1.2/1.3/1.4</t>
  </si>
  <si>
    <t>1.1/1.8/1.9</t>
  </si>
  <si>
    <t>1.5/1.6/1.7/1.10/1.11</t>
  </si>
  <si>
    <t>For Green Bonds (ESB, CRB, GTB)</t>
  </si>
  <si>
    <t>For Social Bonds (Health and Micro)</t>
  </si>
  <si>
    <t>For Issuance by Currency (ESB,CRB,GTB,Health,Micro)</t>
  </si>
  <si>
    <t>2. GPP UoP</t>
  </si>
  <si>
    <t>Op. assets and Committed Undisbursed by classification</t>
  </si>
  <si>
    <t>Op. assets and  Committed Undisbursed by country</t>
  </si>
  <si>
    <t>Op. assets and  Committed Undisbursed by industry</t>
  </si>
  <si>
    <t>Utilisation of GPP since 2013</t>
  </si>
  <si>
    <t>Repayment by GPP Classification</t>
  </si>
  <si>
    <t>Key figures GPP</t>
  </si>
  <si>
    <t>3. CRPP UoP</t>
  </si>
  <si>
    <t>Repayment by CRPP Classification</t>
  </si>
  <si>
    <t>Utilisation of CRPP since 2019</t>
  </si>
  <si>
    <t>Key figures CRPP</t>
  </si>
  <si>
    <t>4. GTPP UoP</t>
  </si>
  <si>
    <t>Repayment by GTPP Classification</t>
  </si>
  <si>
    <t>Utilisation of GTPP since 2019</t>
  </si>
  <si>
    <t>GTPP Key Figures</t>
  </si>
  <si>
    <t>5. HPP UoP</t>
  </si>
  <si>
    <t>Op. Assets and Committed Undisbursed by category</t>
  </si>
  <si>
    <t>Op. Assets and Committed Undisbursed by country</t>
  </si>
  <si>
    <t>HPP Key figures</t>
  </si>
  <si>
    <t>6. Micro UoP</t>
  </si>
  <si>
    <t>By country/sector</t>
  </si>
  <si>
    <t>MFP Key Figures</t>
  </si>
  <si>
    <t>7. GPP Impact</t>
  </si>
  <si>
    <t>Summary</t>
  </si>
  <si>
    <t>Renewable Energy and Energy Efficiency impact by category (without GEFFs)</t>
  </si>
  <si>
    <t>Renewable Energy impact by country (without GEFFs)</t>
  </si>
  <si>
    <t>Renewable Energy impact by mitigation activity (without GEFFs)</t>
  </si>
  <si>
    <t>Renewable Energy impact by mitigation sub class (without GEFFs)</t>
  </si>
  <si>
    <t>Energy Efficiency impact by country  (without GEFFs )</t>
  </si>
  <si>
    <t>Energy Efficiency impact by mitigation activity (without GEFFs)</t>
  </si>
  <si>
    <t>Energy Efficiency impact by mitigation sub class (without GEFFs)</t>
  </si>
  <si>
    <t>GEFFs Impact by country (energy efficiency and renewable energy)</t>
  </si>
  <si>
    <t>GEFFs Impact by country ( renewable energy)</t>
  </si>
  <si>
    <t>Waste management projects</t>
  </si>
  <si>
    <t>Water projects impact by country</t>
  </si>
  <si>
    <t>Water projects people benefitting</t>
  </si>
  <si>
    <t>8. CRPP Impact</t>
  </si>
  <si>
    <t>CRPP impact (Summary) - full impact values</t>
  </si>
  <si>
    <t>CRPP impact (Summary) - pro rata values</t>
  </si>
  <si>
    <t>CRPP impact by physical climate risk category - full impact values</t>
  </si>
  <si>
    <t>CRPP impact by physical climate risk category - pro rata values</t>
  </si>
  <si>
    <t>9. GTPP Impact</t>
  </si>
  <si>
    <t>10. HPP Impact</t>
  </si>
  <si>
    <t>Healthcare per sub-segment, for example hospitals and labs</t>
  </si>
  <si>
    <t>Infrastructure hospital PPP per country</t>
  </si>
  <si>
    <t>Pharmaceutical and Medical Consumable Manufacturing (industry) country allocation</t>
  </si>
  <si>
    <t>Pharmaceutical and wholesale retail  per country allocation</t>
  </si>
  <si>
    <t>For infrastructure Public/PPP and health care number of beds created across economies</t>
  </si>
  <si>
    <t>11. Micro Impact</t>
  </si>
  <si>
    <t>Key figures</t>
  </si>
  <si>
    <t>CO2 equivalent savings and water savings by classification (excluding GEFF)</t>
  </si>
  <si>
    <t>CO2 equivalent savings and water savings by country (excluding GEFF)</t>
  </si>
  <si>
    <t>CO2 equivalent savings and water savings by industry (excluding GEFF)</t>
  </si>
  <si>
    <t>CO2 equivalent savings and water savings by classification (GEFF only)</t>
  </si>
  <si>
    <t>CO2 equivalent savings and water savings by country (GEFF only)</t>
  </si>
  <si>
    <t>CO2 equivalent savings and water savings by industry (GEFF only)</t>
  </si>
  <si>
    <t>Portfolio per industry name</t>
  </si>
  <si>
    <t>Approximate number of projects for focus area/project objectives with Partner Financial Institutions (PFIs)</t>
  </si>
  <si>
    <t>Buildings, Public Installations and End-Use Energy Efficiency</t>
  </si>
  <si>
    <t>Manufacturing</t>
  </si>
  <si>
    <t>Renewable energy</t>
  </si>
  <si>
    <t>Solid Waste Management</t>
  </si>
  <si>
    <t>Mitigation activity</t>
  </si>
  <si>
    <t>Biomass and Biogas power</t>
  </si>
  <si>
    <t>Energy efficiency, on-site renewable energy, CO2e-emission reduction, and carbon sinks in buildings</t>
  </si>
  <si>
    <t>Energy storage and network stability</t>
  </si>
  <si>
    <t>Energy transport</t>
  </si>
  <si>
    <t>Hydro powered electricity generation</t>
  </si>
  <si>
    <t>Lower-carbon fuel</t>
  </si>
  <si>
    <t>Lower-carbon hydrogen and derivatives</t>
  </si>
  <si>
    <t>New transmission systems for renewable energy</t>
  </si>
  <si>
    <t>Recovery and valorisation of bio-waste</t>
  </si>
  <si>
    <t>Renewable energy generation</t>
  </si>
  <si>
    <t>Renewable power plant redevelopment</t>
  </si>
  <si>
    <t>Solar power</t>
  </si>
  <si>
    <t>Solar powered electricity generation</t>
  </si>
  <si>
    <t>Transport of electricity</t>
  </si>
  <si>
    <t>Wind power</t>
  </si>
  <si>
    <t>Wind powered electricity generation</t>
  </si>
  <si>
    <t>Mitigation sub classification</t>
  </si>
  <si>
    <t>Cross-cutting Issues</t>
  </si>
  <si>
    <t>Energy efficiency</t>
  </si>
  <si>
    <t>Information and Communications Technology (ICT) and Digital Technologies</t>
  </si>
  <si>
    <t>Lower carbon and efficient energy generation</t>
  </si>
  <si>
    <t>Null Value</t>
  </si>
  <si>
    <t>Building construction</t>
  </si>
  <si>
    <t>Distribution system replacement</t>
  </si>
  <si>
    <t>End-use energy efficiency</t>
  </si>
  <si>
    <t>Energy efficiency, renewable energy and CO2e-emission reduction</t>
  </si>
  <si>
    <t>Energy efficiency, renewable energy, CO2e-emission reduction, and carbon sinks in green buildings</t>
  </si>
  <si>
    <t>Energy transport and sale</t>
  </si>
  <si>
    <t>Renewable energy and energy efficiency financing</t>
  </si>
  <si>
    <t>Support for low-carbon development</t>
  </si>
  <si>
    <t>Transmission and distribution system expansion</t>
  </si>
  <si>
    <t>Transmission line and sub station replacement</t>
  </si>
  <si>
    <t>Transport and urban development planning</t>
  </si>
  <si>
    <t>Urban transport retrofit or replacement</t>
  </si>
  <si>
    <t>Utilities and Services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</si>
</sst>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_(* #,##0_);_(* \(#,##0\);_(* &quot;-&quot;??_);_(@_)"/>
    <numFmt numFmtId="167" formatCode="#,##0,;\-#,##0,"/>
    <numFmt numFmtId="168" formatCode="#,##0.0"/>
    <numFmt numFmtId="169" formatCode="#,##0_ ;\-#,##0\ "/>
    <numFmt numFmtId="170" formatCode="#,##0.0_ ;\-#,##0.0\ "/>
    <numFmt numFmtId="171" formatCode="_(* #,##0.0_);_(* \(#,##0.0\);_(* &quot;-&quot;??_);_(@_)"/>
    <numFmt numFmtId="172" formatCode="_-* #,##0.0_-;\-* #,##0.0_-;_-* &quot;-&quot;??_-;_-@_-"/>
  </numFmts>
  <fonts count="42"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4"/>
      <color rgb="FFFF0000"/>
      <name val="Aptos Narrow"/>
      <family val="2"/>
      <scheme val="minor"/>
    </font>
    <font>
      <sz val="10"/>
      <color rgb="FFFF0000"/>
      <name val="Tahoma"/>
      <family val="2"/>
    </font>
    <font>
      <sz val="11"/>
      <name val="Aptos Narrow"/>
      <family val="2"/>
      <scheme val="minor"/>
    </font>
    <font>
      <sz val="10"/>
      <color rgb="FFFF0000"/>
      <name val="Aptos Narrow"/>
      <family val="2"/>
      <scheme val="minor"/>
    </font>
    <font>
      <b/>
      <sz val="11"/>
      <color theme="1"/>
      <name val="Calibri"/>
    </font>
    <font>
      <b/>
      <sz val="11"/>
      <color theme="1"/>
      <name val="Calibri"/>
      <family val="2"/>
    </font>
    <font>
      <sz val="10"/>
      <color theme="1"/>
      <name val="Tahoma"/>
      <family val="2"/>
    </font>
    <font>
      <b/>
      <sz val="10"/>
      <color theme="1"/>
      <name val="Tahoma"/>
      <family val="2"/>
    </font>
    <font>
      <sz val="14"/>
      <color rgb="FFFF0000"/>
      <name val="Calibri"/>
      <family val="2"/>
    </font>
    <font>
      <sz val="11"/>
      <color theme="1"/>
      <name val="Calibri"/>
      <family val="2"/>
    </font>
    <font>
      <sz val="11"/>
      <color theme="1"/>
      <name val="Cambria"/>
      <family val="1"/>
    </font>
    <font>
      <b/>
      <sz val="11"/>
      <color theme="0"/>
      <name val="Calibri"/>
      <family val="2"/>
    </font>
    <font>
      <b/>
      <sz val="12"/>
      <color theme="0"/>
      <name val="Calibri"/>
      <family val="2"/>
    </font>
    <font>
      <b/>
      <sz val="11"/>
      <color rgb="FF000000"/>
      <name val="Aptos Narrow"/>
      <family val="2"/>
      <scheme val="minor"/>
    </font>
    <font>
      <sz val="11"/>
      <color rgb="FF000000"/>
      <name val="Aptos Narrow"/>
      <family val="2"/>
      <scheme val="minor"/>
    </font>
    <font>
      <sz val="9"/>
      <name val="Aptos Narrow"/>
      <family val="2"/>
      <scheme val="minor"/>
    </font>
    <font>
      <vertAlign val="subscript"/>
      <sz val="12"/>
      <color rgb="FFFF0000"/>
      <name val="Aptos Narrow"/>
      <family val="2"/>
      <scheme val="minor"/>
    </font>
    <font>
      <sz val="10"/>
      <name val="Tahoma"/>
      <family val="2"/>
    </font>
    <font>
      <b/>
      <sz val="11"/>
      <color rgb="FF000000"/>
      <name val="Calibri"/>
      <family val="2"/>
    </font>
    <font>
      <sz val="11"/>
      <color rgb="FF000000"/>
      <name val="Calibri"/>
      <family val="2"/>
    </font>
    <font>
      <sz val="11"/>
      <name val="Calibri"/>
      <family val="2"/>
    </font>
    <font>
      <sz val="8"/>
      <color theme="1"/>
      <name val="Aptos Narrow"/>
      <family val="2"/>
      <scheme val="minor"/>
    </font>
    <font>
      <sz val="14"/>
      <color theme="1"/>
      <name val="Aptos Narrow"/>
      <family val="2"/>
      <scheme val="minor"/>
    </font>
    <font>
      <sz val="14"/>
      <name val="Aptos Narrow"/>
      <family val="2"/>
      <scheme val="minor"/>
    </font>
    <font>
      <b/>
      <sz val="11"/>
      <color rgb="FF000000"/>
      <name val="Aptos Narrow"/>
      <family val="2"/>
    </font>
    <font>
      <b/>
      <sz val="10"/>
      <color rgb="FF000000"/>
      <name val="Calibri"/>
      <family val="2"/>
    </font>
    <font>
      <sz val="10"/>
      <color rgb="FF000000"/>
      <name val="Calibri"/>
      <family val="2"/>
    </font>
    <font>
      <sz val="11"/>
      <color rgb="FF000000"/>
      <name val="Aptos Narrow"/>
      <family val="2"/>
    </font>
    <font>
      <sz val="10"/>
      <name val="Calibri"/>
      <family val="2"/>
    </font>
    <font>
      <sz val="11"/>
      <name val="Aptos Narrow"/>
      <family val="2"/>
    </font>
    <font>
      <sz val="11"/>
      <color theme="0" tint="-0.249977111117893"/>
      <name val="Aptos Narrow"/>
      <family val="2"/>
    </font>
    <font>
      <sz val="11"/>
      <color theme="0" tint="-0.34998626667073579"/>
      <name val="Aptos Narrow"/>
      <family val="2"/>
    </font>
    <font>
      <sz val="10"/>
      <color rgb="FF000000"/>
      <name val="Aptos Narrow"/>
      <family val="2"/>
      <scheme val="minor"/>
    </font>
    <font>
      <b/>
      <sz val="10"/>
      <color theme="1"/>
      <name val="Aptos Narrow"/>
      <family val="2"/>
      <scheme val="minor"/>
    </font>
    <font>
      <sz val="10"/>
      <color theme="1"/>
      <name val="Calibri"/>
      <family val="2"/>
    </font>
    <font>
      <b/>
      <sz val="10"/>
      <color theme="1"/>
      <name val="Calibri"/>
      <family val="2"/>
    </font>
    <font>
      <u/>
      <sz val="11"/>
      <color theme="10"/>
      <name val="Aptos Narrow"/>
      <family val="2"/>
      <scheme val="minor"/>
    </font>
    <font>
      <u/>
      <sz val="11"/>
      <color theme="1"/>
      <name val="Aptos Narrow"/>
      <family val="2"/>
      <scheme val="minor"/>
    </font>
  </fonts>
  <fills count="1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249977111117893"/>
        <bgColor rgb="FF000000"/>
      </patternFill>
    </fill>
    <fill>
      <patternFill patternType="solid">
        <fgColor rgb="FF4472C4"/>
        <bgColor rgb="FF000000"/>
      </patternFill>
    </fill>
    <fill>
      <patternFill patternType="solid">
        <fgColor rgb="FFD9E1F2"/>
        <bgColor rgb="FF000000"/>
      </patternFill>
    </fill>
    <fill>
      <patternFill patternType="solid">
        <fgColor rgb="FFB4C6E7"/>
        <bgColor rgb="FF000000"/>
      </patternFill>
    </fill>
    <fill>
      <patternFill patternType="solid">
        <fgColor theme="5" tint="0.79998168889431442"/>
        <bgColor indexed="64"/>
      </patternFill>
    </fill>
    <fill>
      <patternFill patternType="solid">
        <fgColor rgb="FFA1D9D3"/>
        <bgColor rgb="FF000000"/>
      </patternFill>
    </fill>
    <fill>
      <patternFill patternType="solid">
        <fgColor rgb="FF9BC2E6"/>
        <bgColor rgb="FF000000"/>
      </patternFill>
    </fill>
    <fill>
      <patternFill patternType="solid">
        <fgColor rgb="FFBDD7EE"/>
        <bgColor rgb="FF000000"/>
      </patternFill>
    </fill>
    <fill>
      <patternFill patternType="solid">
        <fgColor rgb="FFDDEBF7"/>
        <bgColor rgb="FF000000"/>
      </patternFill>
    </fill>
    <fill>
      <patternFill patternType="solid">
        <fgColor theme="0"/>
        <bgColor indexed="64"/>
      </patternFill>
    </fill>
    <fill>
      <patternFill patternType="solid">
        <fgColor theme="3" tint="0.749992370372631"/>
        <bgColor rgb="FF000000"/>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0.89999084444715716"/>
        <bgColor indexed="64"/>
      </patternFill>
    </fill>
    <fill>
      <patternFill patternType="solid">
        <fgColor theme="4" tint="0.59999389629810485"/>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thin">
        <color rgb="FF80808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style="thin">
        <color rgb="FF808080"/>
      </left>
      <right style="medium">
        <color indexed="64"/>
      </right>
      <top style="medium">
        <color indexed="64"/>
      </top>
      <bottom style="medium">
        <color indexed="64"/>
      </bottom>
      <diagonal/>
    </border>
    <border>
      <left style="thin">
        <color rgb="FF808080"/>
      </left>
      <right style="thin">
        <color rgb="FF808080"/>
      </right>
      <top/>
      <bottom/>
      <diagonal/>
    </border>
    <border>
      <left style="thin">
        <color rgb="FF808080"/>
      </left>
      <right style="medium">
        <color indexed="64"/>
      </right>
      <top/>
      <bottom/>
      <diagonal/>
    </border>
    <border>
      <left style="thin">
        <color rgb="FF808080"/>
      </left>
      <right style="thin">
        <color rgb="FF808080"/>
      </right>
      <top/>
      <bottom style="medium">
        <color indexed="64"/>
      </bottom>
      <diagonal/>
    </border>
    <border>
      <left style="thin">
        <color rgb="FF808080"/>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43" fontId="10" fillId="0" borderId="0" applyFont="0" applyFill="0" applyBorder="0" applyAlignment="0" applyProtection="0"/>
    <xf numFmtId="0" fontId="24" fillId="0" borderId="0"/>
    <xf numFmtId="0" fontId="40" fillId="0" borderId="0" applyNumberFormat="0" applyFill="0" applyBorder="0" applyAlignment="0" applyProtection="0"/>
  </cellStyleXfs>
  <cellXfs count="297">
    <xf numFmtId="0" fontId="0" fillId="0" borderId="0" xfId="0"/>
    <xf numFmtId="0" fontId="4" fillId="0" borderId="0" xfId="0" applyFont="1"/>
    <xf numFmtId="0" fontId="2" fillId="0" borderId="0" xfId="0" applyFont="1"/>
    <xf numFmtId="0" fontId="5" fillId="0" borderId="1" xfId="0" applyFont="1" applyBorder="1" applyAlignment="1">
      <alignment horizontal="left" indent="3"/>
    </xf>
    <xf numFmtId="0" fontId="2" fillId="0" borderId="2" xfId="0" applyFont="1" applyBorder="1"/>
    <xf numFmtId="0" fontId="2" fillId="0" borderId="3" xfId="0" applyFont="1" applyBorder="1"/>
    <xf numFmtId="0" fontId="0" fillId="0" borderId="0" xfId="0" applyAlignment="1">
      <alignment horizontal="left"/>
    </xf>
    <xf numFmtId="164" fontId="0" fillId="0" borderId="4" xfId="1" applyNumberFormat="1" applyFont="1" applyBorder="1" applyAlignment="1">
      <alignment horizontal="left" indent="4"/>
    </xf>
    <xf numFmtId="43" fontId="0" fillId="0" borderId="0" xfId="1" applyFont="1" applyBorder="1"/>
    <xf numFmtId="43" fontId="0" fillId="0" borderId="0" xfId="1" applyFont="1" applyFill="1" applyBorder="1"/>
    <xf numFmtId="164" fontId="0" fillId="0" borderId="5" xfId="1" applyNumberFormat="1" applyFont="1" applyFill="1" applyBorder="1"/>
    <xf numFmtId="164" fontId="0" fillId="0" borderId="4" xfId="1" applyNumberFormat="1" applyFont="1" applyBorder="1" applyAlignment="1">
      <alignment horizontal="left" indent="3"/>
    </xf>
    <xf numFmtId="164" fontId="6" fillId="0" borderId="4" xfId="1" applyNumberFormat="1" applyFont="1" applyBorder="1" applyAlignment="1">
      <alignment horizontal="left" indent="3"/>
    </xf>
    <xf numFmtId="43" fontId="6" fillId="0" borderId="0" xfId="1" applyFont="1" applyBorder="1"/>
    <xf numFmtId="43" fontId="6" fillId="0" borderId="0" xfId="1" applyFont="1" applyFill="1" applyBorder="1"/>
    <xf numFmtId="164" fontId="6" fillId="0" borderId="0" xfId="1" applyNumberFormat="1" applyFont="1" applyFill="1" applyBorder="1"/>
    <xf numFmtId="164" fontId="6" fillId="0" borderId="0" xfId="1" applyNumberFormat="1" applyFont="1" applyBorder="1"/>
    <xf numFmtId="1" fontId="6" fillId="0" borderId="0" xfId="0" applyNumberFormat="1" applyFont="1"/>
    <xf numFmtId="164" fontId="6" fillId="0" borderId="4" xfId="1" applyNumberFormat="1" applyFont="1" applyBorder="1"/>
    <xf numFmtId="164" fontId="6" fillId="0" borderId="6" xfId="1" applyNumberFormat="1" applyFont="1" applyFill="1" applyBorder="1"/>
    <xf numFmtId="0" fontId="3" fillId="0" borderId="7" xfId="0" applyFont="1" applyBorder="1" applyAlignment="1">
      <alignment horizontal="left"/>
    </xf>
    <xf numFmtId="164" fontId="3" fillId="0" borderId="8" xfId="1" applyNumberFormat="1" applyFont="1" applyFill="1" applyBorder="1" applyAlignment="1">
      <alignment horizontal="left" indent="3"/>
    </xf>
    <xf numFmtId="164" fontId="3" fillId="0" borderId="6" xfId="1" applyNumberFormat="1" applyFont="1" applyFill="1" applyBorder="1" applyAlignment="1">
      <alignment horizontal="left" indent="3"/>
    </xf>
    <xf numFmtId="164" fontId="3" fillId="0" borderId="7" xfId="1" applyNumberFormat="1" applyFont="1" applyFill="1" applyBorder="1" applyAlignment="1">
      <alignment horizontal="left" indent="3"/>
    </xf>
    <xf numFmtId="164" fontId="3" fillId="0" borderId="7" xfId="0" applyNumberFormat="1" applyFont="1" applyBorder="1"/>
    <xf numFmtId="164" fontId="3" fillId="0" borderId="9" xfId="0" applyNumberFormat="1" applyFont="1" applyBorder="1"/>
    <xf numFmtId="0" fontId="0" fillId="0" borderId="4" xfId="0" applyBorder="1"/>
    <xf numFmtId="0" fontId="0" fillId="0" borderId="3" xfId="0" applyBorder="1"/>
    <xf numFmtId="0" fontId="3" fillId="2" borderId="12" xfId="0" applyFont="1" applyFill="1" applyBorder="1"/>
    <xf numFmtId="0" fontId="3" fillId="2" borderId="0" xfId="0" applyFont="1" applyFill="1"/>
    <xf numFmtId="3" fontId="0" fillId="0" borderId="0" xfId="0" applyNumberFormat="1"/>
    <xf numFmtId="3" fontId="6" fillId="0" borderId="0" xfId="0" applyNumberFormat="1" applyFont="1" applyAlignment="1">
      <alignment vertical="center"/>
    </xf>
    <xf numFmtId="3" fontId="0" fillId="0" borderId="0" xfId="1" applyNumberFormat="1" applyFont="1" applyFill="1"/>
    <xf numFmtId="164" fontId="0" fillId="0" borderId="0" xfId="1" applyNumberFormat="1" applyFont="1" applyFill="1"/>
    <xf numFmtId="0" fontId="0" fillId="0" borderId="0" xfId="1" applyNumberFormat="1" applyFont="1"/>
    <xf numFmtId="1" fontId="6" fillId="0" borderId="0" xfId="1" applyNumberFormat="1" applyFont="1"/>
    <xf numFmtId="164" fontId="6" fillId="0" borderId="0" xfId="1" applyNumberFormat="1" applyFont="1" applyFill="1" applyAlignment="1">
      <alignment horizontal="right" vertical="center"/>
    </xf>
    <xf numFmtId="3" fontId="6" fillId="0" borderId="0" xfId="0" applyNumberFormat="1" applyFont="1"/>
    <xf numFmtId="0" fontId="6" fillId="0" borderId="0" xfId="0" applyFont="1"/>
    <xf numFmtId="166" fontId="0" fillId="0" borderId="0" xfId="0" applyNumberFormat="1"/>
    <xf numFmtId="0" fontId="3" fillId="2" borderId="13" xfId="0" applyFont="1" applyFill="1" applyBorder="1" applyAlignment="1">
      <alignment horizontal="left"/>
    </xf>
    <xf numFmtId="166" fontId="3" fillId="2" borderId="13" xfId="0" applyNumberFormat="1" applyFont="1" applyFill="1" applyBorder="1"/>
    <xf numFmtId="0" fontId="3" fillId="3" borderId="0" xfId="1" applyNumberFormat="1" applyFont="1" applyFill="1"/>
    <xf numFmtId="1" fontId="0" fillId="0" borderId="0" xfId="0" applyNumberFormat="1"/>
    <xf numFmtId="1" fontId="0" fillId="0" borderId="0" xfId="1" applyNumberFormat="1" applyFont="1"/>
    <xf numFmtId="1" fontId="3" fillId="2" borderId="13" xfId="0" applyNumberFormat="1" applyFont="1" applyFill="1" applyBorder="1"/>
    <xf numFmtId="164" fontId="6" fillId="0" borderId="4" xfId="1" applyNumberFormat="1" applyFont="1" applyFill="1" applyBorder="1"/>
    <xf numFmtId="165" fontId="0" fillId="0" borderId="10" xfId="0" applyNumberFormat="1" applyBorder="1"/>
    <xf numFmtId="0" fontId="0" fillId="0" borderId="6" xfId="0" applyBorder="1"/>
    <xf numFmtId="0" fontId="0" fillId="0" borderId="11" xfId="0" applyBorder="1"/>
    <xf numFmtId="0" fontId="4" fillId="0" borderId="0" xfId="0" applyFont="1" applyAlignment="1">
      <alignment horizontal="left"/>
    </xf>
    <xf numFmtId="0" fontId="7" fillId="0" borderId="0" xfId="0" applyFont="1"/>
    <xf numFmtId="167" fontId="0" fillId="0" borderId="0" xfId="0" applyNumberFormat="1"/>
    <xf numFmtId="0" fontId="8" fillId="2" borderId="13" xfId="0" applyFont="1" applyFill="1" applyBorder="1" applyAlignment="1">
      <alignment horizontal="left"/>
    </xf>
    <xf numFmtId="0" fontId="9" fillId="2" borderId="12" xfId="0" applyFont="1" applyFill="1" applyBorder="1"/>
    <xf numFmtId="164" fontId="9" fillId="2" borderId="12" xfId="1" applyNumberFormat="1" applyFont="1" applyFill="1" applyBorder="1"/>
    <xf numFmtId="0" fontId="10" fillId="0" borderId="0" xfId="3"/>
    <xf numFmtId="17" fontId="11" fillId="3" borderId="0" xfId="3" applyNumberFormat="1" applyFont="1" applyFill="1"/>
    <xf numFmtId="164" fontId="10" fillId="0" borderId="0" xfId="4" applyNumberFormat="1" applyFont="1"/>
    <xf numFmtId="164" fontId="10" fillId="0" borderId="0" xfId="4" applyNumberFormat="1" applyFont="1" applyFill="1"/>
    <xf numFmtId="164" fontId="0" fillId="0" borderId="0" xfId="1" applyNumberFormat="1" applyFont="1"/>
    <xf numFmtId="164" fontId="0" fillId="0" borderId="0" xfId="0" applyNumberFormat="1"/>
    <xf numFmtId="9" fontId="0" fillId="0" borderId="0" xfId="2" applyFont="1"/>
    <xf numFmtId="9" fontId="0" fillId="0" borderId="0" xfId="2" applyFont="1" applyFill="1"/>
    <xf numFmtId="9" fontId="0" fillId="0" borderId="0" xfId="0" applyNumberFormat="1"/>
    <xf numFmtId="0" fontId="12"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indent="2"/>
    </xf>
    <xf numFmtId="0" fontId="13" fillId="0" borderId="0" xfId="0" applyFont="1" applyAlignment="1">
      <alignment horizontal="right" vertical="center" wrapText="1"/>
    </xf>
    <xf numFmtId="0" fontId="14" fillId="0" borderId="0" xfId="0" applyFont="1" applyAlignment="1">
      <alignment horizontal="right" vertical="center" wrapText="1"/>
    </xf>
    <xf numFmtId="0" fontId="15" fillId="4" borderId="14" xfId="0" applyFont="1" applyFill="1" applyBorder="1" applyAlignment="1">
      <alignment wrapText="1"/>
    </xf>
    <xf numFmtId="0" fontId="15" fillId="4" borderId="14" xfId="0" applyFont="1" applyFill="1" applyBorder="1"/>
    <xf numFmtId="168" fontId="15" fillId="4" borderId="14" xfId="0" applyNumberFormat="1" applyFont="1" applyFill="1" applyBorder="1" applyAlignment="1">
      <alignment horizontal="center"/>
    </xf>
    <xf numFmtId="0" fontId="16" fillId="5" borderId="11" xfId="0" applyFont="1" applyFill="1" applyBorder="1"/>
    <xf numFmtId="0" fontId="16" fillId="5" borderId="11" xfId="0" applyFont="1" applyFill="1" applyBorder="1" applyAlignment="1">
      <alignment horizontal="center"/>
    </xf>
    <xf numFmtId="0" fontId="18" fillId="6" borderId="11" xfId="0" applyFont="1" applyFill="1" applyBorder="1"/>
    <xf numFmtId="0" fontId="6" fillId="6" borderId="11" xfId="0" applyFont="1" applyFill="1" applyBorder="1"/>
    <xf numFmtId="164" fontId="6" fillId="6" borderId="11" xfId="1" applyNumberFormat="1" applyFont="1" applyFill="1" applyBorder="1"/>
    <xf numFmtId="0" fontId="18" fillId="7" borderId="11" xfId="0" applyFont="1" applyFill="1" applyBorder="1"/>
    <xf numFmtId="0" fontId="6" fillId="7" borderId="11" xfId="0" applyFont="1" applyFill="1" applyBorder="1"/>
    <xf numFmtId="3" fontId="6" fillId="7" borderId="11" xfId="0" applyNumberFormat="1" applyFont="1" applyFill="1" applyBorder="1"/>
    <xf numFmtId="168" fontId="6" fillId="6" borderId="11" xfId="0" applyNumberFormat="1" applyFont="1" applyFill="1" applyBorder="1"/>
    <xf numFmtId="0" fontId="19" fillId="0" borderId="0" xfId="0" applyFont="1"/>
    <xf numFmtId="0" fontId="19" fillId="0" borderId="0" xfId="0" applyFont="1" applyAlignment="1">
      <alignment wrapText="1"/>
    </xf>
    <xf numFmtId="0" fontId="8" fillId="2" borderId="13" xfId="0" applyFont="1" applyFill="1" applyBorder="1"/>
    <xf numFmtId="164" fontId="8" fillId="2" borderId="13" xfId="0" applyNumberFormat="1" applyFont="1" applyFill="1" applyBorder="1"/>
    <xf numFmtId="164" fontId="8" fillId="2" borderId="13" xfId="1" applyNumberFormat="1" applyFont="1" applyFill="1" applyBorder="1"/>
    <xf numFmtId="0" fontId="11" fillId="2" borderId="12" xfId="0" applyFont="1" applyFill="1" applyBorder="1"/>
    <xf numFmtId="0" fontId="8" fillId="2" borderId="12" xfId="0" applyFont="1" applyFill="1" applyBorder="1"/>
    <xf numFmtId="164" fontId="21" fillId="0" borderId="0" xfId="4" applyNumberFormat="1" applyFont="1"/>
    <xf numFmtId="164" fontId="6" fillId="0" borderId="0" xfId="0" applyNumberFormat="1" applyFont="1"/>
    <xf numFmtId="9" fontId="6" fillId="0" borderId="0" xfId="2" applyFont="1"/>
    <xf numFmtId="0" fontId="0" fillId="0" borderId="0" xfId="0" applyAlignment="1">
      <alignment horizontal="left" indent="1"/>
    </xf>
    <xf numFmtId="0" fontId="0" fillId="0" borderId="0" xfId="0" applyAlignment="1">
      <alignment horizontal="left" vertical="top"/>
    </xf>
    <xf numFmtId="0" fontId="6" fillId="0" borderId="0" xfId="0" applyFont="1" applyAlignment="1">
      <alignment horizontal="left"/>
    </xf>
    <xf numFmtId="17" fontId="3" fillId="3" borderId="0" xfId="0" applyNumberFormat="1" applyFont="1" applyFill="1" applyAlignment="1">
      <alignment horizontal="right"/>
    </xf>
    <xf numFmtId="0" fontId="10" fillId="0" borderId="0" xfId="3" applyAlignment="1">
      <alignment wrapText="1"/>
    </xf>
    <xf numFmtId="43" fontId="0" fillId="0" borderId="0" xfId="0" applyNumberFormat="1"/>
    <xf numFmtId="2" fontId="0" fillId="0" borderId="0" xfId="0" applyNumberFormat="1"/>
    <xf numFmtId="0" fontId="7" fillId="0" borderId="0" xfId="0" applyFont="1" applyAlignment="1">
      <alignment vertical="center"/>
    </xf>
    <xf numFmtId="0" fontId="23" fillId="6" borderId="11" xfId="0" applyFont="1" applyFill="1" applyBorder="1"/>
    <xf numFmtId="0" fontId="23" fillId="6" borderId="17" xfId="0" applyFont="1" applyFill="1" applyBorder="1"/>
    <xf numFmtId="0" fontId="24" fillId="6" borderId="11" xfId="0" applyFont="1" applyFill="1" applyBorder="1" applyAlignment="1">
      <alignment horizontal="center"/>
    </xf>
    <xf numFmtId="0" fontId="23" fillId="6" borderId="14" xfId="0" applyFont="1" applyFill="1" applyBorder="1"/>
    <xf numFmtId="3" fontId="24" fillId="6" borderId="11" xfId="0" applyNumberFormat="1" applyFont="1" applyFill="1" applyBorder="1" applyAlignment="1">
      <alignment horizontal="center"/>
    </xf>
    <xf numFmtId="0" fontId="23" fillId="6" borderId="5" xfId="0" applyFont="1" applyFill="1" applyBorder="1"/>
    <xf numFmtId="3" fontId="24" fillId="6" borderId="5" xfId="0" applyNumberFormat="1" applyFont="1" applyFill="1" applyBorder="1" applyAlignment="1">
      <alignment horizontal="center"/>
    </xf>
    <xf numFmtId="0" fontId="23" fillId="7" borderId="9" xfId="0" applyFont="1" applyFill="1" applyBorder="1"/>
    <xf numFmtId="0" fontId="23" fillId="7" borderId="14" xfId="0" applyFont="1" applyFill="1" applyBorder="1"/>
    <xf numFmtId="0" fontId="24" fillId="7" borderId="9" xfId="0" applyFont="1" applyFill="1" applyBorder="1" applyAlignment="1">
      <alignment horizontal="center"/>
    </xf>
    <xf numFmtId="0" fontId="23" fillId="7" borderId="11" xfId="0" applyFont="1" applyFill="1" applyBorder="1"/>
    <xf numFmtId="0" fontId="24" fillId="7" borderId="11" xfId="0" applyFont="1" applyFill="1" applyBorder="1" applyAlignment="1">
      <alignment horizontal="center"/>
    </xf>
    <xf numFmtId="3" fontId="24" fillId="7" borderId="11" xfId="0" applyNumberFormat="1" applyFont="1" applyFill="1" applyBorder="1" applyAlignment="1">
      <alignment horizontal="center"/>
    </xf>
    <xf numFmtId="0" fontId="23" fillId="7" borderId="11" xfId="0" applyFont="1" applyFill="1" applyBorder="1" applyAlignment="1">
      <alignment horizontal="center"/>
    </xf>
    <xf numFmtId="0" fontId="26" fillId="8" borderId="0" xfId="0" applyFont="1" applyFill="1"/>
    <xf numFmtId="0" fontId="27" fillId="8" borderId="0" xfId="0" applyFont="1" applyFill="1"/>
    <xf numFmtId="43" fontId="0" fillId="0" borderId="0" xfId="0" applyNumberFormat="1" applyAlignment="1">
      <alignment horizontal="left"/>
    </xf>
    <xf numFmtId="43" fontId="8" fillId="2" borderId="13" xfId="0" applyNumberFormat="1" applyFont="1" applyFill="1" applyBorder="1" applyAlignment="1">
      <alignment horizontal="left"/>
    </xf>
    <xf numFmtId="43" fontId="9" fillId="2" borderId="12" xfId="0" applyNumberFormat="1" applyFont="1" applyFill="1" applyBorder="1"/>
    <xf numFmtId="0" fontId="28" fillId="0" borderId="0" xfId="0" applyFont="1" applyAlignment="1">
      <alignment vertical="center"/>
    </xf>
    <xf numFmtId="169" fontId="28" fillId="0" borderId="0" xfId="1" applyNumberFormat="1" applyFont="1" applyFill="1" applyBorder="1" applyAlignment="1">
      <alignment horizontal="center"/>
    </xf>
    <xf numFmtId="170" fontId="28" fillId="9" borderId="18" xfId="0" applyNumberFormat="1"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0" xfId="0" applyFont="1" applyFill="1" applyBorder="1" applyAlignment="1">
      <alignment horizontal="center" vertical="center" wrapText="1"/>
    </xf>
    <xf numFmtId="169" fontId="28" fillId="0" borderId="23" xfId="1" applyNumberFormat="1" applyFont="1" applyFill="1" applyBorder="1" applyAlignment="1">
      <alignment horizontal="center"/>
    </xf>
    <xf numFmtId="169" fontId="31" fillId="0" borderId="23" xfId="1" applyNumberFormat="1" applyFont="1" applyFill="1" applyBorder="1" applyAlignment="1">
      <alignment horizontal="center"/>
    </xf>
    <xf numFmtId="169" fontId="31" fillId="0" borderId="24" xfId="1" applyNumberFormat="1" applyFont="1" applyFill="1" applyBorder="1" applyAlignment="1">
      <alignment horizontal="center"/>
    </xf>
    <xf numFmtId="169" fontId="28" fillId="0" borderId="14" xfId="1" applyNumberFormat="1" applyFont="1" applyFill="1" applyBorder="1" applyAlignment="1">
      <alignment horizontal="center"/>
    </xf>
    <xf numFmtId="169" fontId="31" fillId="0" borderId="14" xfId="1" applyNumberFormat="1" applyFont="1" applyFill="1" applyBorder="1" applyAlignment="1">
      <alignment horizontal="center"/>
    </xf>
    <xf numFmtId="169" fontId="31" fillId="0" borderId="27" xfId="1" applyNumberFormat="1" applyFont="1" applyFill="1" applyBorder="1" applyAlignment="1">
      <alignment horizontal="center"/>
    </xf>
    <xf numFmtId="169" fontId="28" fillId="0" borderId="15" xfId="1" applyNumberFormat="1" applyFont="1" applyFill="1" applyBorder="1" applyAlignment="1">
      <alignment horizontal="center"/>
    </xf>
    <xf numFmtId="169" fontId="31" fillId="0" borderId="15" xfId="1" applyNumberFormat="1" applyFont="1" applyFill="1" applyBorder="1" applyAlignment="1">
      <alignment horizontal="center"/>
    </xf>
    <xf numFmtId="169" fontId="31" fillId="0" borderId="28" xfId="1" applyNumberFormat="1" applyFont="1" applyFill="1" applyBorder="1" applyAlignment="1">
      <alignment horizontal="center"/>
    </xf>
    <xf numFmtId="0" fontId="30" fillId="11" borderId="29" xfId="5" applyFont="1" applyFill="1" applyBorder="1"/>
    <xf numFmtId="0" fontId="30" fillId="11" borderId="11" xfId="5" applyFont="1" applyFill="1" applyBorder="1"/>
    <xf numFmtId="0" fontId="30" fillId="11" borderId="11" xfId="5" applyFont="1" applyFill="1" applyBorder="1" applyAlignment="1">
      <alignment wrapText="1"/>
    </xf>
    <xf numFmtId="0" fontId="30" fillId="11" borderId="31" xfId="5" applyFont="1" applyFill="1" applyBorder="1"/>
    <xf numFmtId="169" fontId="31" fillId="0" borderId="32" xfId="1" applyNumberFormat="1" applyFont="1" applyFill="1" applyBorder="1" applyAlignment="1">
      <alignment horizontal="center"/>
    </xf>
    <xf numFmtId="169" fontId="31" fillId="0" borderId="33" xfId="1" applyNumberFormat="1" applyFont="1" applyFill="1" applyBorder="1" applyAlignment="1">
      <alignment horizontal="center"/>
    </xf>
    <xf numFmtId="0" fontId="30" fillId="12" borderId="11" xfId="5" applyFont="1" applyFill="1" applyBorder="1"/>
    <xf numFmtId="169" fontId="31" fillId="0" borderId="17" xfId="1" applyNumberFormat="1" applyFont="1" applyFill="1" applyBorder="1" applyAlignment="1">
      <alignment horizontal="center"/>
    </xf>
    <xf numFmtId="169" fontId="33" fillId="0" borderId="17" xfId="1" applyNumberFormat="1" applyFont="1" applyFill="1" applyBorder="1" applyAlignment="1">
      <alignment horizontal="center"/>
    </xf>
    <xf numFmtId="169" fontId="34" fillId="0" borderId="17" xfId="1" applyNumberFormat="1" applyFont="1" applyFill="1" applyBorder="1" applyAlignment="1">
      <alignment horizontal="center"/>
    </xf>
    <xf numFmtId="169" fontId="35" fillId="0" borderId="34" xfId="1" applyNumberFormat="1" applyFont="1" applyFill="1" applyBorder="1" applyAlignment="1">
      <alignment horizontal="center"/>
    </xf>
    <xf numFmtId="169" fontId="33" fillId="0" borderId="14" xfId="1" applyNumberFormat="1" applyFont="1" applyFill="1" applyBorder="1" applyAlignment="1">
      <alignment horizontal="center"/>
    </xf>
    <xf numFmtId="169" fontId="34" fillId="0" borderId="14" xfId="1" applyNumberFormat="1" applyFont="1" applyFill="1" applyBorder="1" applyAlignment="1">
      <alignment horizontal="center"/>
    </xf>
    <xf numFmtId="169" fontId="35" fillId="0" borderId="27" xfId="1" applyNumberFormat="1" applyFont="1" applyFill="1" applyBorder="1" applyAlignment="1">
      <alignment horizontal="center"/>
    </xf>
    <xf numFmtId="0" fontId="30" fillId="12" borderId="5" xfId="5" applyFont="1" applyFill="1" applyBorder="1"/>
    <xf numFmtId="169" fontId="33" fillId="0" borderId="15" xfId="1" applyNumberFormat="1" applyFont="1" applyFill="1" applyBorder="1" applyAlignment="1">
      <alignment horizontal="center"/>
    </xf>
    <xf numFmtId="169" fontId="34" fillId="0" borderId="15" xfId="1" applyNumberFormat="1" applyFont="1" applyFill="1" applyBorder="1" applyAlignment="1">
      <alignment horizontal="center"/>
    </xf>
    <xf numFmtId="169" fontId="35" fillId="0" borderId="28" xfId="1" applyNumberFormat="1" applyFont="1" applyFill="1" applyBorder="1" applyAlignment="1">
      <alignment horizontal="center"/>
    </xf>
    <xf numFmtId="169" fontId="34" fillId="0" borderId="24" xfId="1" applyNumberFormat="1" applyFont="1" applyFill="1" applyBorder="1" applyAlignment="1">
      <alignment horizontal="center"/>
    </xf>
    <xf numFmtId="169" fontId="34" fillId="0" borderId="27" xfId="1" applyNumberFormat="1" applyFont="1" applyFill="1" applyBorder="1" applyAlignment="1">
      <alignment horizontal="center"/>
    </xf>
    <xf numFmtId="169" fontId="34" fillId="0" borderId="33" xfId="1" applyNumberFormat="1" applyFont="1" applyFill="1" applyBorder="1" applyAlignment="1">
      <alignment horizontal="center"/>
    </xf>
    <xf numFmtId="169" fontId="35" fillId="0" borderId="17" xfId="1" applyNumberFormat="1" applyFont="1" applyFill="1" applyBorder="1" applyAlignment="1">
      <alignment horizontal="center"/>
    </xf>
    <xf numFmtId="169" fontId="34" fillId="0" borderId="34" xfId="1" applyNumberFormat="1" applyFont="1" applyFill="1" applyBorder="1" applyAlignment="1">
      <alignment horizontal="center"/>
    </xf>
    <xf numFmtId="169" fontId="35" fillId="0" borderId="14" xfId="1" applyNumberFormat="1" applyFont="1" applyFill="1" applyBorder="1" applyAlignment="1">
      <alignment horizontal="center"/>
    </xf>
    <xf numFmtId="169" fontId="35" fillId="0" borderId="15" xfId="1" applyNumberFormat="1" applyFont="1" applyFill="1" applyBorder="1" applyAlignment="1">
      <alignment horizontal="center"/>
    </xf>
    <xf numFmtId="169" fontId="34" fillId="0" borderId="28" xfId="1" applyNumberFormat="1" applyFont="1" applyFill="1" applyBorder="1" applyAlignment="1">
      <alignment horizontal="center"/>
    </xf>
    <xf numFmtId="169" fontId="34" fillId="0" borderId="23" xfId="1" applyNumberFormat="1" applyFont="1" applyFill="1" applyBorder="1" applyAlignment="1">
      <alignment horizontal="center"/>
    </xf>
    <xf numFmtId="170" fontId="31" fillId="0" borderId="14" xfId="1" applyNumberFormat="1" applyFont="1" applyFill="1" applyBorder="1" applyAlignment="1">
      <alignment horizontal="center"/>
    </xf>
    <xf numFmtId="170" fontId="31" fillId="0" borderId="27" xfId="1" applyNumberFormat="1" applyFont="1" applyFill="1" applyBorder="1" applyAlignment="1">
      <alignment horizontal="center"/>
    </xf>
    <xf numFmtId="169" fontId="34" fillId="0" borderId="32" xfId="1" applyNumberFormat="1" applyFont="1" applyFill="1" applyBorder="1" applyAlignment="1">
      <alignment horizontal="center"/>
    </xf>
    <xf numFmtId="169" fontId="31" fillId="0" borderId="34" xfId="1" applyNumberFormat="1" applyFont="1" applyFill="1" applyBorder="1" applyAlignment="1">
      <alignment horizontal="center"/>
    </xf>
    <xf numFmtId="0" fontId="30" fillId="12" borderId="31" xfId="5" applyFont="1" applyFill="1" applyBorder="1"/>
    <xf numFmtId="0" fontId="30" fillId="0" borderId="0" xfId="5" applyFont="1" applyAlignment="1">
      <alignment horizontal="left" vertical="center"/>
    </xf>
    <xf numFmtId="0" fontId="30" fillId="0" borderId="0" xfId="5" applyFont="1"/>
    <xf numFmtId="169" fontId="31" fillId="0" borderId="0" xfId="1" applyNumberFormat="1" applyFont="1" applyFill="1" applyBorder="1" applyAlignment="1">
      <alignment horizontal="center"/>
    </xf>
    <xf numFmtId="170" fontId="28" fillId="9" borderId="36" xfId="0" applyNumberFormat="1"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8" fillId="9" borderId="38" xfId="0" applyFont="1" applyFill="1" applyBorder="1" applyAlignment="1">
      <alignment horizontal="center" vertical="center" wrapText="1"/>
    </xf>
    <xf numFmtId="169" fontId="28" fillId="0" borderId="19" xfId="1" applyNumberFormat="1" applyFont="1" applyFill="1" applyBorder="1" applyAlignment="1">
      <alignment horizontal="center"/>
    </xf>
    <xf numFmtId="169" fontId="31" fillId="0" borderId="19" xfId="1" applyNumberFormat="1" applyFont="1" applyFill="1" applyBorder="1" applyAlignment="1">
      <alignment horizontal="center"/>
    </xf>
    <xf numFmtId="169" fontId="31" fillId="0" borderId="20" xfId="1" applyNumberFormat="1" applyFont="1" applyFill="1" applyBorder="1" applyAlignment="1">
      <alignment horizontal="center"/>
    </xf>
    <xf numFmtId="169" fontId="28" fillId="0" borderId="39" xfId="1" applyNumberFormat="1" applyFont="1" applyFill="1" applyBorder="1" applyAlignment="1">
      <alignment horizontal="center"/>
    </xf>
    <xf numFmtId="169" fontId="31" fillId="0" borderId="39" xfId="1" applyNumberFormat="1" applyFont="1" applyFill="1" applyBorder="1" applyAlignment="1">
      <alignment horizontal="center"/>
    </xf>
    <xf numFmtId="169" fontId="31" fillId="0" borderId="40" xfId="1" applyNumberFormat="1" applyFont="1" applyFill="1" applyBorder="1" applyAlignment="1">
      <alignment horizontal="center"/>
    </xf>
    <xf numFmtId="169" fontId="31" fillId="0" borderId="41" xfId="1" applyNumberFormat="1" applyFont="1" applyFill="1" applyBorder="1" applyAlignment="1">
      <alignment horizontal="center"/>
    </xf>
    <xf numFmtId="169" fontId="31" fillId="0" borderId="42" xfId="1" applyNumberFormat="1" applyFont="1" applyFill="1" applyBorder="1" applyAlignment="1">
      <alignment horizontal="center"/>
    </xf>
    <xf numFmtId="169" fontId="33" fillId="0" borderId="39" xfId="1" applyNumberFormat="1" applyFont="1" applyFill="1" applyBorder="1" applyAlignment="1">
      <alignment horizontal="center"/>
    </xf>
    <xf numFmtId="169" fontId="34" fillId="0" borderId="39" xfId="1" applyNumberFormat="1" applyFont="1" applyFill="1" applyBorder="1" applyAlignment="1">
      <alignment horizontal="center"/>
    </xf>
    <xf numFmtId="169" fontId="35" fillId="0" borderId="40" xfId="1" applyNumberFormat="1" applyFont="1" applyFill="1" applyBorder="1" applyAlignment="1">
      <alignment horizontal="center"/>
    </xf>
    <xf numFmtId="169" fontId="34" fillId="0" borderId="20" xfId="1" applyNumberFormat="1" applyFont="1" applyFill="1" applyBorder="1" applyAlignment="1">
      <alignment horizontal="center"/>
    </xf>
    <xf numFmtId="169" fontId="34" fillId="0" borderId="40" xfId="1" applyNumberFormat="1" applyFont="1" applyFill="1" applyBorder="1" applyAlignment="1">
      <alignment horizontal="center"/>
    </xf>
    <xf numFmtId="169" fontId="34" fillId="0" borderId="42" xfId="1" applyNumberFormat="1" applyFont="1" applyFill="1" applyBorder="1" applyAlignment="1">
      <alignment horizontal="center"/>
    </xf>
    <xf numFmtId="169" fontId="35" fillId="0" borderId="19" xfId="1" applyNumberFormat="1" applyFont="1" applyFill="1" applyBorder="1" applyAlignment="1">
      <alignment horizontal="center"/>
    </xf>
    <xf numFmtId="169" fontId="35" fillId="0" borderId="39" xfId="1" applyNumberFormat="1" applyFont="1" applyFill="1" applyBorder="1" applyAlignment="1">
      <alignment horizontal="center"/>
    </xf>
    <xf numFmtId="169" fontId="35" fillId="0" borderId="41" xfId="1" applyNumberFormat="1" applyFont="1" applyFill="1" applyBorder="1" applyAlignment="1">
      <alignment horizontal="center"/>
    </xf>
    <xf numFmtId="169" fontId="34" fillId="0" borderId="19" xfId="1" applyNumberFormat="1" applyFont="1" applyFill="1" applyBorder="1" applyAlignment="1">
      <alignment horizontal="center"/>
    </xf>
    <xf numFmtId="170" fontId="31" fillId="0" borderId="39" xfId="1" applyNumberFormat="1" applyFont="1" applyFill="1" applyBorder="1" applyAlignment="1">
      <alignment horizontal="center"/>
    </xf>
    <xf numFmtId="170" fontId="31" fillId="0" borderId="40" xfId="1" applyNumberFormat="1" applyFont="1" applyFill="1" applyBorder="1" applyAlignment="1">
      <alignment horizontal="center"/>
    </xf>
    <xf numFmtId="169" fontId="34" fillId="0" borderId="41" xfId="1" applyNumberFormat="1" applyFont="1" applyFill="1" applyBorder="1" applyAlignment="1">
      <alignment horizontal="center"/>
    </xf>
    <xf numFmtId="170" fontId="0" fillId="0" borderId="0" xfId="0" applyNumberFormat="1"/>
    <xf numFmtId="0" fontId="31" fillId="0" borderId="0" xfId="0" applyFont="1" applyAlignment="1">
      <alignment horizontal="left"/>
    </xf>
    <xf numFmtId="169" fontId="28" fillId="0" borderId="32" xfId="1" applyNumberFormat="1" applyFont="1" applyFill="1" applyBorder="1" applyAlignment="1">
      <alignment horizontal="center"/>
    </xf>
    <xf numFmtId="169" fontId="28" fillId="0" borderId="17" xfId="1" applyNumberFormat="1" applyFont="1" applyFill="1" applyBorder="1" applyAlignment="1">
      <alignment horizontal="center"/>
    </xf>
    <xf numFmtId="169" fontId="35" fillId="0" borderId="23" xfId="1" applyNumberFormat="1" applyFont="1" applyFill="1" applyBorder="1" applyAlignment="1">
      <alignment horizontal="center"/>
    </xf>
    <xf numFmtId="169" fontId="35" fillId="0" borderId="24" xfId="1" applyNumberFormat="1" applyFont="1" applyFill="1" applyBorder="1" applyAlignment="1">
      <alignment horizontal="center"/>
    </xf>
    <xf numFmtId="169" fontId="35" fillId="0" borderId="32" xfId="1" applyNumberFormat="1" applyFont="1" applyFill="1" applyBorder="1" applyAlignment="1">
      <alignment horizontal="center"/>
    </xf>
    <xf numFmtId="169" fontId="35" fillId="0" borderId="33" xfId="1" applyNumberFormat="1" applyFont="1" applyFill="1" applyBorder="1" applyAlignment="1">
      <alignment horizontal="center"/>
    </xf>
    <xf numFmtId="0" fontId="8" fillId="0" borderId="12" xfId="0" applyFont="1" applyBorder="1" applyAlignment="1">
      <alignment horizontal="left"/>
    </xf>
    <xf numFmtId="0" fontId="8" fillId="0" borderId="12" xfId="0" applyFont="1" applyBorder="1"/>
    <xf numFmtId="0" fontId="0" fillId="2" borderId="0" xfId="0" applyFill="1"/>
    <xf numFmtId="0" fontId="0" fillId="2" borderId="12" xfId="0" applyFill="1" applyBorder="1"/>
    <xf numFmtId="0" fontId="25" fillId="0" borderId="14" xfId="0" applyFont="1" applyBorder="1"/>
    <xf numFmtId="0" fontId="9" fillId="2" borderId="13" xfId="0" applyFont="1" applyFill="1" applyBorder="1" applyAlignment="1">
      <alignment horizontal="left"/>
    </xf>
    <xf numFmtId="49" fontId="36" fillId="13" borderId="14" xfId="0" applyNumberFormat="1" applyFont="1" applyFill="1" applyBorder="1" applyAlignment="1">
      <alignment vertical="top" wrapText="1"/>
    </xf>
    <xf numFmtId="166" fontId="37" fillId="0" borderId="14" xfId="1" applyNumberFormat="1" applyFont="1" applyBorder="1" applyAlignment="1">
      <alignment horizontal="left" vertical="center"/>
    </xf>
    <xf numFmtId="164" fontId="38" fillId="0" borderId="14" xfId="0" applyNumberFormat="1" applyFont="1" applyBorder="1"/>
    <xf numFmtId="164" fontId="39" fillId="0" borderId="14" xfId="0" applyNumberFormat="1" applyFont="1" applyBorder="1"/>
    <xf numFmtId="9" fontId="39" fillId="0" borderId="14" xfId="2" applyFont="1" applyBorder="1"/>
    <xf numFmtId="0" fontId="9" fillId="2" borderId="14" xfId="0" applyFont="1" applyFill="1" applyBorder="1" applyAlignment="1">
      <alignment horizontal="left"/>
    </xf>
    <xf numFmtId="38" fontId="0" fillId="0" borderId="0" xfId="0" applyNumberFormat="1"/>
    <xf numFmtId="171" fontId="0" fillId="0" borderId="0" xfId="0" applyNumberFormat="1"/>
    <xf numFmtId="164" fontId="8" fillId="0" borderId="12" xfId="0" applyNumberFormat="1" applyFont="1" applyBorder="1"/>
    <xf numFmtId="43" fontId="9" fillId="2" borderId="12" xfId="1" applyFont="1" applyFill="1" applyBorder="1"/>
    <xf numFmtId="164" fontId="9" fillId="2" borderId="12" xfId="0" applyNumberFormat="1" applyFont="1" applyFill="1" applyBorder="1"/>
    <xf numFmtId="0" fontId="9" fillId="2" borderId="14" xfId="0" applyFont="1" applyFill="1" applyBorder="1"/>
    <xf numFmtId="0" fontId="9" fillId="2" borderId="14" xfId="0" applyFont="1" applyFill="1" applyBorder="1" applyAlignment="1">
      <alignment wrapText="1"/>
    </xf>
    <xf numFmtId="0" fontId="0" fillId="0" borderId="14" xfId="0" applyBorder="1" applyAlignment="1">
      <alignment wrapText="1"/>
    </xf>
    <xf numFmtId="0" fontId="0" fillId="0" borderId="14" xfId="0" applyBorder="1"/>
    <xf numFmtId="0" fontId="9" fillId="0" borderId="12" xfId="0" applyFont="1" applyBorder="1" applyAlignment="1">
      <alignment horizontal="left"/>
    </xf>
    <xf numFmtId="43" fontId="9" fillId="0" borderId="12" xfId="1" applyFont="1" applyBorder="1" applyAlignment="1">
      <alignment horizontal="left"/>
    </xf>
    <xf numFmtId="43" fontId="8" fillId="2" borderId="13" xfId="1" applyFont="1" applyFill="1" applyBorder="1" applyAlignment="1">
      <alignment horizontal="left"/>
    </xf>
    <xf numFmtId="0" fontId="11" fillId="2" borderId="12" xfId="0" applyFont="1" applyFill="1" applyBorder="1" applyAlignment="1">
      <alignment horizontal="right"/>
    </xf>
    <xf numFmtId="43" fontId="0" fillId="0" borderId="0" xfId="1" applyFont="1"/>
    <xf numFmtId="0" fontId="11" fillId="2" borderId="13" xfId="0" applyFont="1" applyFill="1" applyBorder="1" applyAlignment="1">
      <alignment horizontal="left"/>
    </xf>
    <xf numFmtId="43" fontId="11" fillId="2" borderId="13" xfId="1" applyFont="1" applyFill="1" applyBorder="1" applyAlignment="1">
      <alignment horizontal="left"/>
    </xf>
    <xf numFmtId="172" fontId="11" fillId="2" borderId="13" xfId="1" applyNumberFormat="1" applyFont="1" applyFill="1" applyBorder="1" applyAlignment="1">
      <alignment horizontal="left"/>
    </xf>
    <xf numFmtId="0" fontId="30" fillId="14" borderId="23" xfId="5" applyFont="1" applyFill="1" applyBorder="1"/>
    <xf numFmtId="0" fontId="30" fillId="14" borderId="14" xfId="5" applyFont="1" applyFill="1" applyBorder="1"/>
    <xf numFmtId="0" fontId="32" fillId="14" borderId="5" xfId="5" applyFont="1" applyFill="1" applyBorder="1"/>
    <xf numFmtId="0" fontId="30" fillId="15" borderId="17" xfId="5" applyFont="1" applyFill="1" applyBorder="1"/>
    <xf numFmtId="0" fontId="30" fillId="15" borderId="5" xfId="5" applyFont="1" applyFill="1" applyBorder="1"/>
    <xf numFmtId="169" fontId="33" fillId="0" borderId="23" xfId="1" applyNumberFormat="1" applyFont="1" applyFill="1" applyBorder="1" applyAlignment="1">
      <alignment horizontal="center"/>
    </xf>
    <xf numFmtId="169" fontId="33" fillId="0" borderId="32" xfId="1" applyNumberFormat="1" applyFont="1" applyFill="1" applyBorder="1" applyAlignment="1">
      <alignment horizontal="center"/>
    </xf>
    <xf numFmtId="43" fontId="8" fillId="2" borderId="13" xfId="1" applyFont="1" applyFill="1" applyBorder="1"/>
    <xf numFmtId="164" fontId="0" fillId="0" borderId="0" xfId="1" applyNumberFormat="1" applyFont="1" applyAlignment="1">
      <alignment horizontal="left"/>
    </xf>
    <xf numFmtId="164" fontId="8" fillId="2" borderId="13" xfId="1" applyNumberFormat="1" applyFont="1" applyFill="1" applyBorder="1" applyAlignment="1">
      <alignment horizontal="left"/>
    </xf>
    <xf numFmtId="164" fontId="8" fillId="2" borderId="12" xfId="0" applyNumberFormat="1" applyFont="1" applyFill="1" applyBorder="1"/>
    <xf numFmtId="164" fontId="0" fillId="0" borderId="0" xfId="0" applyNumberFormat="1" applyAlignment="1">
      <alignment horizontal="left"/>
    </xf>
    <xf numFmtId="164" fontId="8" fillId="2" borderId="13" xfId="0" applyNumberFormat="1" applyFont="1" applyFill="1" applyBorder="1" applyAlignment="1">
      <alignment horizontal="left"/>
    </xf>
    <xf numFmtId="164" fontId="8" fillId="0" borderId="12" xfId="1" applyNumberFormat="1" applyFont="1" applyBorder="1"/>
    <xf numFmtId="165" fontId="0" fillId="0" borderId="0" xfId="0" applyNumberFormat="1"/>
    <xf numFmtId="0" fontId="41" fillId="0" borderId="43" xfId="0" applyFont="1" applyBorder="1"/>
    <xf numFmtId="0" fontId="0" fillId="0" borderId="44" xfId="0" applyBorder="1" applyAlignment="1">
      <alignment wrapText="1"/>
    </xf>
    <xf numFmtId="0" fontId="7" fillId="0" borderId="45" xfId="0" applyFont="1" applyBorder="1"/>
    <xf numFmtId="0" fontId="7" fillId="0" borderId="46" xfId="0" applyFont="1" applyBorder="1"/>
    <xf numFmtId="0" fontId="7" fillId="0" borderId="47" xfId="0" applyFont="1" applyBorder="1"/>
    <xf numFmtId="0" fontId="40" fillId="0" borderId="48" xfId="6" applyBorder="1"/>
    <xf numFmtId="0" fontId="3" fillId="18" borderId="0" xfId="0" applyFont="1" applyFill="1"/>
    <xf numFmtId="0" fontId="3" fillId="0" borderId="0" xfId="0" applyFont="1"/>
    <xf numFmtId="0" fontId="40" fillId="0" borderId="0" xfId="6"/>
    <xf numFmtId="0" fontId="3" fillId="0" borderId="0" xfId="0" applyFont="1" applyAlignment="1">
      <alignment horizontal="left"/>
    </xf>
    <xf numFmtId="165" fontId="3" fillId="0" borderId="0" xfId="0" applyNumberFormat="1" applyFont="1" applyAlignment="1">
      <alignment horizontal="left"/>
    </xf>
    <xf numFmtId="2" fontId="3" fillId="0" borderId="0" xfId="0" applyNumberFormat="1" applyFont="1" applyAlignment="1">
      <alignment horizontal="left"/>
    </xf>
    <xf numFmtId="43" fontId="9" fillId="2" borderId="13" xfId="0" applyNumberFormat="1" applyFont="1" applyFill="1" applyBorder="1" applyAlignment="1">
      <alignment horizontal="left"/>
    </xf>
    <xf numFmtId="164" fontId="9" fillId="2" borderId="13" xfId="0" applyNumberFormat="1" applyFont="1" applyFill="1" applyBorder="1"/>
    <xf numFmtId="0" fontId="4" fillId="0" borderId="0" xfId="0" applyFont="1"/>
    <xf numFmtId="0" fontId="0" fillId="0" borderId="0" xfId="0"/>
    <xf numFmtId="0" fontId="4" fillId="0" borderId="0" xfId="0" applyFont="1" applyAlignment="1">
      <alignment horizontal="left"/>
    </xf>
    <xf numFmtId="0" fontId="26" fillId="8" borderId="0" xfId="0" applyFont="1" applyFill="1"/>
    <xf numFmtId="0" fontId="22" fillId="7" borderId="15" xfId="0" applyFont="1" applyFill="1" applyBorder="1" applyAlignment="1">
      <alignment vertical="center"/>
    </xf>
    <xf numFmtId="0" fontId="22" fillId="7" borderId="16" xfId="0" applyFont="1" applyFill="1" applyBorder="1" applyAlignment="1">
      <alignment vertical="center"/>
    </xf>
    <xf numFmtId="0" fontId="15" fillId="4" borderId="14" xfId="0" applyFont="1" applyFill="1" applyBorder="1" applyAlignment="1">
      <alignment vertical="center" wrapText="1"/>
    </xf>
    <xf numFmtId="0" fontId="22" fillId="6" borderId="16" xfId="0" applyFont="1" applyFill="1" applyBorder="1" applyAlignment="1">
      <alignment vertical="center" wrapText="1"/>
    </xf>
    <xf numFmtId="0" fontId="22" fillId="6" borderId="17" xfId="0" applyFont="1" applyFill="1" applyBorder="1" applyAlignment="1">
      <alignment vertical="center" wrapText="1"/>
    </xf>
    <xf numFmtId="0" fontId="22" fillId="7" borderId="16" xfId="0" applyFont="1" applyFill="1" applyBorder="1" applyAlignment="1">
      <alignment vertical="center" wrapText="1"/>
    </xf>
    <xf numFmtId="0" fontId="22" fillId="6" borderId="15" xfId="0" applyFont="1" applyFill="1" applyBorder="1" applyAlignment="1">
      <alignment vertical="center" wrapText="1"/>
    </xf>
    <xf numFmtId="0" fontId="22" fillId="7" borderId="17" xfId="0" applyFont="1" applyFill="1" applyBorder="1" applyAlignment="1">
      <alignment vertical="center" wrapText="1"/>
    </xf>
    <xf numFmtId="0" fontId="29" fillId="11" borderId="22" xfId="5" applyFont="1" applyFill="1" applyBorder="1" applyAlignment="1">
      <alignment horizontal="left" vertical="center" wrapText="1"/>
    </xf>
    <xf numFmtId="0" fontId="29" fillId="11" borderId="30" xfId="5" applyFont="1" applyFill="1" applyBorder="1" applyAlignment="1">
      <alignment horizontal="left" vertical="center" wrapText="1"/>
    </xf>
    <xf numFmtId="0" fontId="29" fillId="12" borderId="26" xfId="5" applyFont="1" applyFill="1" applyBorder="1" applyAlignment="1">
      <alignment horizontal="left" vertical="center" wrapText="1"/>
    </xf>
    <xf numFmtId="0" fontId="29" fillId="10" borderId="21" xfId="5" applyFont="1" applyFill="1" applyBorder="1" applyAlignment="1">
      <alignment horizontal="center" vertical="center" textRotation="90" wrapText="1"/>
    </xf>
    <xf numFmtId="0" fontId="29" fillId="10" borderId="25" xfId="5" applyFont="1" applyFill="1" applyBorder="1" applyAlignment="1">
      <alignment horizontal="center" vertical="center" textRotation="90" wrapText="1"/>
    </xf>
    <xf numFmtId="0" fontId="29" fillId="10" borderId="35" xfId="5" applyFont="1" applyFill="1" applyBorder="1" applyAlignment="1">
      <alignment horizontal="center" vertical="center" textRotation="90" wrapText="1"/>
    </xf>
    <xf numFmtId="0" fontId="29" fillId="11" borderId="26" xfId="5" applyFont="1" applyFill="1" applyBorder="1" applyAlignment="1">
      <alignment horizontal="left" vertical="center" wrapText="1"/>
    </xf>
    <xf numFmtId="0" fontId="29" fillId="15" borderId="22" xfId="5" applyFont="1" applyFill="1" applyBorder="1" applyAlignment="1">
      <alignment horizontal="left" vertical="center" wrapText="1"/>
    </xf>
    <xf numFmtId="0" fontId="29" fillId="15" borderId="30" xfId="5" applyFont="1" applyFill="1" applyBorder="1" applyAlignment="1">
      <alignment horizontal="left" vertical="center" wrapText="1"/>
    </xf>
    <xf numFmtId="0" fontId="29" fillId="12" borderId="22" xfId="5" applyFont="1" applyFill="1" applyBorder="1" applyAlignment="1">
      <alignment horizontal="left" vertical="center" wrapText="1"/>
    </xf>
    <xf numFmtId="0" fontId="29" fillId="12" borderId="30" xfId="5" applyFont="1" applyFill="1" applyBorder="1" applyAlignment="1">
      <alignment horizontal="left" vertical="center" wrapText="1"/>
    </xf>
    <xf numFmtId="0" fontId="29" fillId="10" borderId="21" xfId="5" applyFont="1" applyFill="1" applyBorder="1" applyAlignment="1">
      <alignment horizontal="center" vertical="center" textRotation="90"/>
    </xf>
    <xf numFmtId="0" fontId="29" fillId="10" borderId="25" xfId="5" applyFont="1" applyFill="1" applyBorder="1" applyAlignment="1">
      <alignment horizontal="center" vertical="center" textRotation="90"/>
    </xf>
    <xf numFmtId="0" fontId="29" fillId="10" borderId="35" xfId="5" applyFont="1" applyFill="1" applyBorder="1" applyAlignment="1">
      <alignment horizontal="center" vertical="center" textRotation="90"/>
    </xf>
    <xf numFmtId="0" fontId="29" fillId="14" borderId="22" xfId="5" applyFont="1" applyFill="1" applyBorder="1" applyAlignment="1">
      <alignment horizontal="left" vertical="center" wrapText="1"/>
    </xf>
    <xf numFmtId="0" fontId="29" fillId="14" borderId="26" xfId="5" applyFont="1" applyFill="1" applyBorder="1" applyAlignment="1">
      <alignment horizontal="left" vertical="center" wrapText="1"/>
    </xf>
    <xf numFmtId="0" fontId="17" fillId="14" borderId="15" xfId="0" applyFont="1" applyFill="1" applyBorder="1" applyAlignment="1">
      <alignment horizontal="left" vertical="center" wrapText="1"/>
    </xf>
    <xf numFmtId="0" fontId="17" fillId="14" borderId="16" xfId="0" applyFont="1" applyFill="1" applyBorder="1" applyAlignment="1">
      <alignment horizontal="left" vertical="center" wrapText="1"/>
    </xf>
    <xf numFmtId="0" fontId="17" fillId="14" borderId="17" xfId="0" applyFont="1" applyFill="1" applyBorder="1" applyAlignment="1">
      <alignment horizontal="left" vertical="center" wrapText="1"/>
    </xf>
    <xf numFmtId="0" fontId="17" fillId="15" borderId="14" xfId="0" applyFont="1" applyFill="1" applyBorder="1" applyAlignment="1">
      <alignment horizontal="left" vertical="center" wrapText="1"/>
    </xf>
    <xf numFmtId="0" fontId="17" fillId="14" borderId="14" xfId="0" applyFont="1" applyFill="1" applyBorder="1" applyAlignment="1">
      <alignment horizontal="left" vertical="center" wrapText="1"/>
    </xf>
    <xf numFmtId="0" fontId="17" fillId="15" borderId="15" xfId="0" applyFont="1" applyFill="1" applyBorder="1" applyAlignment="1">
      <alignment horizontal="left" vertical="center" wrapText="1"/>
    </xf>
    <xf numFmtId="0" fontId="0" fillId="16" borderId="16" xfId="0" applyFill="1" applyBorder="1" applyAlignment="1">
      <alignment horizontal="left" vertical="center" wrapText="1"/>
    </xf>
    <xf numFmtId="0" fontId="17" fillId="15" borderId="15" xfId="0" applyFont="1" applyFill="1" applyBorder="1" applyAlignment="1">
      <alignment vertical="center" wrapText="1"/>
    </xf>
    <xf numFmtId="0" fontId="0" fillId="17" borderId="17" xfId="0" applyFill="1" applyBorder="1" applyAlignment="1">
      <alignment vertical="center" wrapText="1"/>
    </xf>
    <xf numFmtId="0" fontId="25" fillId="0" borderId="2" xfId="0" applyFont="1" applyBorder="1"/>
    <xf numFmtId="0" fontId="0" fillId="0" borderId="2" xfId="0" applyBorder="1"/>
  </cellXfs>
  <cellStyles count="7">
    <cellStyle name="Comma" xfId="1" builtinId="3"/>
    <cellStyle name="Comma 3" xfId="4" xr:uid="{04D0BC2C-F24B-47AA-B780-800264B775BB}"/>
    <cellStyle name="Hyperlink" xfId="6" builtinId="8"/>
    <cellStyle name="Normal" xfId="0" builtinId="0"/>
    <cellStyle name="Normal 2" xfId="3" xr:uid="{28C52E7C-28B4-4EE6-84D0-E664C0E55AA3}"/>
    <cellStyle name="Normal 2 2" xfId="5" xr:uid="{B8B85BE5-B6B5-45AD-A8C0-95F481020796}"/>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1859280</xdr:colOff>
      <xdr:row>5</xdr:row>
      <xdr:rowOff>87425</xdr:rowOff>
    </xdr:to>
    <xdr:pic>
      <xdr:nvPicPr>
        <xdr:cNvPr id="2" name="Picture 1">
          <a:extLst>
            <a:ext uri="{FF2B5EF4-FFF2-40B4-BE49-F238E27FC236}">
              <a16:creationId xmlns:a16="http://schemas.microsoft.com/office/drawing/2014/main" id="{2AAE0C35-9885-4E80-8704-340B238248FE}"/>
            </a:ext>
          </a:extLst>
        </xdr:cNvPr>
        <xdr:cNvPicPr>
          <a:picLocks noChangeAspect="1"/>
        </xdr:cNvPicPr>
      </xdr:nvPicPr>
      <xdr:blipFill>
        <a:blip xmlns:r="http://schemas.openxmlformats.org/officeDocument/2006/relationships" r:embed="rId1"/>
        <a:stretch>
          <a:fillRect/>
        </a:stretch>
      </xdr:blipFill>
      <xdr:spPr>
        <a:xfrm>
          <a:off x="0" y="0"/>
          <a:ext cx="4053840" cy="1001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brdgeff.com/about-se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0E89-C24E-4DEB-B9E3-76CA84B5C266}">
  <sheetPr codeName="Sheet12">
    <tabColor rgb="FFFFFF00"/>
  </sheetPr>
  <dimension ref="A6:B94"/>
  <sheetViews>
    <sheetView tabSelected="1" workbookViewId="0">
      <selection activeCell="B67" sqref="B67"/>
    </sheetView>
  </sheetViews>
  <sheetFormatPr defaultRowHeight="14.4" x14ac:dyDescent="0.3"/>
  <cols>
    <col min="1" max="1" width="32" bestFit="1" customWidth="1"/>
    <col min="2" max="2" width="86.21875" bestFit="1" customWidth="1"/>
  </cols>
  <sheetData>
    <row r="6" spans="1:2" ht="15" thickBot="1" x14ac:dyDescent="0.35"/>
    <row r="7" spans="1:2" x14ac:dyDescent="0.3">
      <c r="A7" s="244" t="s">
        <v>407</v>
      </c>
      <c r="B7" s="245"/>
    </row>
    <row r="8" spans="1:2" x14ac:dyDescent="0.3">
      <c r="A8" s="246" t="s">
        <v>408</v>
      </c>
      <c r="B8" s="247" t="s">
        <v>199</v>
      </c>
    </row>
    <row r="9" spans="1:2" x14ac:dyDescent="0.3">
      <c r="A9" s="246" t="s">
        <v>409</v>
      </c>
      <c r="B9" s="247" t="s">
        <v>177</v>
      </c>
    </row>
    <row r="10" spans="1:2" x14ac:dyDescent="0.3">
      <c r="A10" s="246" t="s">
        <v>410</v>
      </c>
      <c r="B10" s="247" t="s">
        <v>58</v>
      </c>
    </row>
    <row r="11" spans="1:2" x14ac:dyDescent="0.3">
      <c r="A11" s="246" t="s">
        <v>411</v>
      </c>
      <c r="B11" s="247" t="s">
        <v>412</v>
      </c>
    </row>
    <row r="12" spans="1:2" x14ac:dyDescent="0.3">
      <c r="A12" s="246" t="s">
        <v>413</v>
      </c>
      <c r="B12" s="247" t="s">
        <v>338</v>
      </c>
    </row>
    <row r="13" spans="1:2" ht="15" thickBot="1" x14ac:dyDescent="0.35">
      <c r="A13" s="248" t="s">
        <v>414</v>
      </c>
      <c r="B13" s="249" t="s">
        <v>415</v>
      </c>
    </row>
    <row r="15" spans="1:2" x14ac:dyDescent="0.3">
      <c r="A15" s="250" t="s">
        <v>416</v>
      </c>
    </row>
    <row r="16" spans="1:2" x14ac:dyDescent="0.3">
      <c r="A16" s="251" t="s">
        <v>417</v>
      </c>
      <c r="B16" s="252" t="s">
        <v>420</v>
      </c>
    </row>
    <row r="17" spans="1:2" x14ac:dyDescent="0.3">
      <c r="A17" s="251" t="s">
        <v>418</v>
      </c>
      <c r="B17" s="252" t="s">
        <v>421</v>
      </c>
    </row>
    <row r="18" spans="1:2" x14ac:dyDescent="0.3">
      <c r="A18" s="251" t="s">
        <v>419</v>
      </c>
      <c r="B18" s="252" t="s">
        <v>422</v>
      </c>
    </row>
    <row r="20" spans="1:2" x14ac:dyDescent="0.3">
      <c r="A20" s="250" t="s">
        <v>423</v>
      </c>
    </row>
    <row r="21" spans="1:2" x14ac:dyDescent="0.3">
      <c r="A21" s="253">
        <v>2.1</v>
      </c>
      <c r="B21" s="252" t="s">
        <v>424</v>
      </c>
    </row>
    <row r="22" spans="1:2" x14ac:dyDescent="0.3">
      <c r="A22" s="253">
        <v>2.2000000000000002</v>
      </c>
      <c r="B22" s="252" t="s">
        <v>425</v>
      </c>
    </row>
    <row r="23" spans="1:2" x14ac:dyDescent="0.3">
      <c r="A23" s="253">
        <v>2.2999999999999998</v>
      </c>
      <c r="B23" s="252" t="s">
        <v>426</v>
      </c>
    </row>
    <row r="24" spans="1:2" x14ac:dyDescent="0.3">
      <c r="A24" s="253">
        <v>2.4</v>
      </c>
      <c r="B24" s="252" t="s">
        <v>427</v>
      </c>
    </row>
    <row r="25" spans="1:2" x14ac:dyDescent="0.3">
      <c r="A25" s="253">
        <v>2.5</v>
      </c>
      <c r="B25" s="252" t="s">
        <v>428</v>
      </c>
    </row>
    <row r="26" spans="1:2" x14ac:dyDescent="0.3">
      <c r="A26" s="253">
        <v>2.6</v>
      </c>
      <c r="B26" s="252" t="s">
        <v>429</v>
      </c>
    </row>
    <row r="28" spans="1:2" x14ac:dyDescent="0.3">
      <c r="A28" s="250" t="s">
        <v>430</v>
      </c>
    </row>
    <row r="29" spans="1:2" x14ac:dyDescent="0.3">
      <c r="A29" s="253">
        <v>3.1</v>
      </c>
      <c r="B29" s="252" t="s">
        <v>424</v>
      </c>
    </row>
    <row r="30" spans="1:2" x14ac:dyDescent="0.3">
      <c r="A30" s="253">
        <v>3.2</v>
      </c>
      <c r="B30" s="252" t="s">
        <v>425</v>
      </c>
    </row>
    <row r="31" spans="1:2" x14ac:dyDescent="0.3">
      <c r="A31" s="253">
        <v>3.3</v>
      </c>
      <c r="B31" s="252" t="s">
        <v>426</v>
      </c>
    </row>
    <row r="32" spans="1:2" x14ac:dyDescent="0.3">
      <c r="A32" s="253">
        <v>3.4</v>
      </c>
      <c r="B32" s="252" t="s">
        <v>431</v>
      </c>
    </row>
    <row r="33" spans="1:2" x14ac:dyDescent="0.3">
      <c r="A33" s="253">
        <v>3.5</v>
      </c>
      <c r="B33" s="252" t="s">
        <v>432</v>
      </c>
    </row>
    <row r="34" spans="1:2" x14ac:dyDescent="0.3">
      <c r="A34" s="253">
        <v>3.6</v>
      </c>
      <c r="B34" s="252" t="s">
        <v>433</v>
      </c>
    </row>
    <row r="36" spans="1:2" x14ac:dyDescent="0.3">
      <c r="A36" s="250" t="s">
        <v>434</v>
      </c>
    </row>
    <row r="37" spans="1:2" x14ac:dyDescent="0.3">
      <c r="A37" s="253">
        <v>4.0999999999999996</v>
      </c>
      <c r="B37" s="252" t="s">
        <v>424</v>
      </c>
    </row>
    <row r="38" spans="1:2" x14ac:dyDescent="0.3">
      <c r="A38" s="253">
        <v>4.2</v>
      </c>
      <c r="B38" s="252" t="s">
        <v>425</v>
      </c>
    </row>
    <row r="39" spans="1:2" x14ac:dyDescent="0.3">
      <c r="A39" s="253">
        <v>4.3</v>
      </c>
      <c r="B39" s="252" t="s">
        <v>426</v>
      </c>
    </row>
    <row r="40" spans="1:2" x14ac:dyDescent="0.3">
      <c r="A40" s="253">
        <v>4.4000000000000004</v>
      </c>
      <c r="B40" s="252" t="s">
        <v>435</v>
      </c>
    </row>
    <row r="41" spans="1:2" x14ac:dyDescent="0.3">
      <c r="A41" s="253">
        <v>4.5</v>
      </c>
      <c r="B41" s="252" t="s">
        <v>436</v>
      </c>
    </row>
    <row r="42" spans="1:2" x14ac:dyDescent="0.3">
      <c r="A42" s="253">
        <v>4.5999999999999996</v>
      </c>
      <c r="B42" s="252" t="s">
        <v>437</v>
      </c>
    </row>
    <row r="44" spans="1:2" x14ac:dyDescent="0.3">
      <c r="A44" s="250" t="s">
        <v>438</v>
      </c>
    </row>
    <row r="45" spans="1:2" x14ac:dyDescent="0.3">
      <c r="A45" s="253">
        <v>5.0999999999999996</v>
      </c>
      <c r="B45" s="252" t="s">
        <v>439</v>
      </c>
    </row>
    <row r="46" spans="1:2" x14ac:dyDescent="0.3">
      <c r="A46" s="253">
        <v>5.2</v>
      </c>
      <c r="B46" s="252" t="s">
        <v>440</v>
      </c>
    </row>
    <row r="47" spans="1:2" x14ac:dyDescent="0.3">
      <c r="A47" s="253">
        <v>5.3</v>
      </c>
      <c r="B47" s="252" t="s">
        <v>426</v>
      </c>
    </row>
    <row r="48" spans="1:2" x14ac:dyDescent="0.3">
      <c r="A48" s="253">
        <v>5.4</v>
      </c>
      <c r="B48" s="252" t="s">
        <v>441</v>
      </c>
    </row>
    <row r="50" spans="1:2" x14ac:dyDescent="0.3">
      <c r="A50" s="250" t="s">
        <v>442</v>
      </c>
    </row>
    <row r="51" spans="1:2" x14ac:dyDescent="0.3">
      <c r="A51" s="253">
        <v>6.1</v>
      </c>
      <c r="B51" s="252" t="s">
        <v>443</v>
      </c>
    </row>
    <row r="52" spans="1:2" x14ac:dyDescent="0.3">
      <c r="A52" s="253">
        <v>6.2</v>
      </c>
      <c r="B52" s="252" t="s">
        <v>444</v>
      </c>
    </row>
    <row r="54" spans="1:2" x14ac:dyDescent="0.3">
      <c r="A54" s="250" t="s">
        <v>445</v>
      </c>
    </row>
    <row r="55" spans="1:2" x14ac:dyDescent="0.3">
      <c r="A55" s="254">
        <v>7</v>
      </c>
      <c r="B55" s="252" t="s">
        <v>446</v>
      </c>
    </row>
    <row r="56" spans="1:2" x14ac:dyDescent="0.3">
      <c r="A56" s="253">
        <v>7.1</v>
      </c>
      <c r="B56" s="252" t="s">
        <v>447</v>
      </c>
    </row>
    <row r="57" spans="1:2" x14ac:dyDescent="0.3">
      <c r="A57" s="253">
        <v>7.2</v>
      </c>
      <c r="B57" s="252" t="s">
        <v>448</v>
      </c>
    </row>
    <row r="58" spans="1:2" x14ac:dyDescent="0.3">
      <c r="A58" s="253">
        <v>7.3</v>
      </c>
      <c r="B58" s="252" t="s">
        <v>449</v>
      </c>
    </row>
    <row r="59" spans="1:2" x14ac:dyDescent="0.3">
      <c r="A59" s="253">
        <v>7.4</v>
      </c>
      <c r="B59" s="252" t="s">
        <v>450</v>
      </c>
    </row>
    <row r="60" spans="1:2" x14ac:dyDescent="0.3">
      <c r="A60" s="253">
        <v>7.5</v>
      </c>
      <c r="B60" s="252" t="s">
        <v>451</v>
      </c>
    </row>
    <row r="61" spans="1:2" x14ac:dyDescent="0.3">
      <c r="A61" s="253">
        <v>7.6</v>
      </c>
      <c r="B61" s="252" t="s">
        <v>452</v>
      </c>
    </row>
    <row r="62" spans="1:2" x14ac:dyDescent="0.3">
      <c r="A62" s="253">
        <v>7.7</v>
      </c>
      <c r="B62" s="252" t="s">
        <v>453</v>
      </c>
    </row>
    <row r="63" spans="1:2" x14ac:dyDescent="0.3">
      <c r="A63" s="253">
        <v>7.8</v>
      </c>
      <c r="B63" s="252" t="s">
        <v>454</v>
      </c>
    </row>
    <row r="64" spans="1:2" x14ac:dyDescent="0.3">
      <c r="A64" s="253">
        <v>7.9</v>
      </c>
      <c r="B64" s="252" t="s">
        <v>455</v>
      </c>
    </row>
    <row r="65" spans="1:2" x14ac:dyDescent="0.3">
      <c r="A65" s="255">
        <v>7.1</v>
      </c>
      <c r="B65" s="252" t="s">
        <v>456</v>
      </c>
    </row>
    <row r="66" spans="1:2" x14ac:dyDescent="0.3">
      <c r="A66" s="253">
        <v>7.11</v>
      </c>
      <c r="B66" s="252" t="s">
        <v>457</v>
      </c>
    </row>
    <row r="67" spans="1:2" x14ac:dyDescent="0.3">
      <c r="A67" s="253">
        <v>7.12</v>
      </c>
      <c r="B67" s="252" t="s">
        <v>458</v>
      </c>
    </row>
    <row r="69" spans="1:2" x14ac:dyDescent="0.3">
      <c r="A69" s="250" t="s">
        <v>459</v>
      </c>
    </row>
    <row r="70" spans="1:2" x14ac:dyDescent="0.3">
      <c r="A70" s="253">
        <v>8.1</v>
      </c>
      <c r="B70" s="252" t="s">
        <v>460</v>
      </c>
    </row>
    <row r="71" spans="1:2" x14ac:dyDescent="0.3">
      <c r="A71" s="253">
        <v>8.1999999999999993</v>
      </c>
      <c r="B71" s="252" t="s">
        <v>461</v>
      </c>
    </row>
    <row r="72" spans="1:2" x14ac:dyDescent="0.3">
      <c r="A72" s="253">
        <v>8.3000000000000007</v>
      </c>
      <c r="B72" s="252" t="s">
        <v>462</v>
      </c>
    </row>
    <row r="73" spans="1:2" x14ac:dyDescent="0.3">
      <c r="A73" s="253">
        <v>8.4</v>
      </c>
      <c r="B73" s="252" t="s">
        <v>463</v>
      </c>
    </row>
    <row r="75" spans="1:2" x14ac:dyDescent="0.3">
      <c r="A75" s="250" t="s">
        <v>464</v>
      </c>
    </row>
    <row r="76" spans="1:2" x14ac:dyDescent="0.3">
      <c r="A76" s="254">
        <v>9</v>
      </c>
      <c r="B76" s="252" t="s">
        <v>446</v>
      </c>
    </row>
    <row r="77" spans="1:2" x14ac:dyDescent="0.3">
      <c r="A77" s="253">
        <v>9.1</v>
      </c>
      <c r="B77" s="252" t="s">
        <v>473</v>
      </c>
    </row>
    <row r="78" spans="1:2" x14ac:dyDescent="0.3">
      <c r="A78" s="253">
        <v>9.1999999999999993</v>
      </c>
      <c r="B78" s="252" t="s">
        <v>474</v>
      </c>
    </row>
    <row r="79" spans="1:2" x14ac:dyDescent="0.3">
      <c r="A79" s="253">
        <v>9.3000000000000007</v>
      </c>
      <c r="B79" s="252" t="s">
        <v>475</v>
      </c>
    </row>
    <row r="80" spans="1:2" x14ac:dyDescent="0.3">
      <c r="A80" s="253">
        <v>9.4</v>
      </c>
      <c r="B80" s="252" t="s">
        <v>476</v>
      </c>
    </row>
    <row r="81" spans="1:2" x14ac:dyDescent="0.3">
      <c r="A81" s="253">
        <v>9.5</v>
      </c>
      <c r="B81" s="252" t="s">
        <v>477</v>
      </c>
    </row>
    <row r="82" spans="1:2" x14ac:dyDescent="0.3">
      <c r="A82" s="253">
        <v>9.6</v>
      </c>
      <c r="B82" s="252" t="s">
        <v>478</v>
      </c>
    </row>
    <row r="84" spans="1:2" x14ac:dyDescent="0.3">
      <c r="A84" s="250" t="s">
        <v>465</v>
      </c>
    </row>
    <row r="85" spans="1:2" x14ac:dyDescent="0.3">
      <c r="A85" s="253">
        <v>10.1</v>
      </c>
      <c r="B85" s="252" t="s">
        <v>479</v>
      </c>
    </row>
    <row r="86" spans="1:2" x14ac:dyDescent="0.3">
      <c r="A86" s="253">
        <v>10.199999999999999</v>
      </c>
      <c r="B86" s="252" t="s">
        <v>466</v>
      </c>
    </row>
    <row r="87" spans="1:2" x14ac:dyDescent="0.3">
      <c r="A87" s="253">
        <v>10.3</v>
      </c>
      <c r="B87" s="252" t="s">
        <v>467</v>
      </c>
    </row>
    <row r="88" spans="1:2" x14ac:dyDescent="0.3">
      <c r="A88" s="253">
        <v>10.4</v>
      </c>
      <c r="B88" s="252" t="s">
        <v>468</v>
      </c>
    </row>
    <row r="89" spans="1:2" x14ac:dyDescent="0.3">
      <c r="A89" s="253">
        <v>10.5</v>
      </c>
      <c r="B89" s="252" t="s">
        <v>469</v>
      </c>
    </row>
    <row r="90" spans="1:2" x14ac:dyDescent="0.3">
      <c r="A90" s="253">
        <v>10.6</v>
      </c>
      <c r="B90" s="252" t="s">
        <v>470</v>
      </c>
    </row>
    <row r="92" spans="1:2" x14ac:dyDescent="0.3">
      <c r="A92" s="250" t="s">
        <v>471</v>
      </c>
    </row>
    <row r="93" spans="1:2" x14ac:dyDescent="0.3">
      <c r="A93" s="253">
        <v>11.1</v>
      </c>
      <c r="B93" s="252" t="s">
        <v>472</v>
      </c>
    </row>
    <row r="94" spans="1:2" x14ac:dyDescent="0.3">
      <c r="A94" s="253">
        <v>11.2</v>
      </c>
      <c r="B94" s="252" t="s">
        <v>480</v>
      </c>
    </row>
  </sheetData>
  <hyperlinks>
    <hyperlink ref="B13" r:id="rId1" xr:uid="{90847257-926A-45BC-8E2D-30C102A3675F}"/>
    <hyperlink ref="B16" location="'1. Bond Issuance'!A3" display="For Green Bonds (ESB, CRB, GTB)" xr:uid="{05DA75E2-BF02-4B18-86D3-2E87B36C5FF8}"/>
    <hyperlink ref="B17" location="'1. Bond Issuance'!A66" display="For Social Bonds (Health and Micro)" xr:uid="{452A99FF-30B0-432D-858E-6E75C21C24D2}"/>
    <hyperlink ref="B18" location="'1. Bond Issuance'!A46" display="For Issuance by Currency (ESB,CRB,GTB,Health,Micro)" xr:uid="{C0D2C8F9-BF4B-430C-87BD-07E178F21FD7}"/>
    <hyperlink ref="B21" location="'2. GPP Allocations'!A4" display="Op. assets and Committed Undisbursed by classification" xr:uid="{A55C05A7-A936-4BBB-A23C-B41EA486AEB9}"/>
    <hyperlink ref="B22" location="'2. GPP Allocations'!A14" display="Op. assets and  Committed Undisbursed by country" xr:uid="{D1FE80E5-065E-4C17-A6F1-31A98DA38D57}"/>
    <hyperlink ref="B23" location="'2. GPP Allocations'!A51" display="Op. assets and  Committed Undisbursed by industry" xr:uid="{A6B0B77A-13D2-42B8-A9D4-4141A6353813}"/>
    <hyperlink ref="B24" location="'2. GPP Allocations'!A66" display="Utilisation of GPP since 2013" xr:uid="{65559D08-9F9B-467C-AA2C-E61EF8802E2A}"/>
    <hyperlink ref="B25" location="'2. GPP Allocations'!A75" display="Repayment by GPP Classification" xr:uid="{F690B043-283E-41C7-9485-AB10158D26A1}"/>
    <hyperlink ref="B26" location="'2. GPP Allocations'!A95" display="Key figures GPP" xr:uid="{2CAD7275-BA99-4250-8230-9A08E535FBDA}"/>
    <hyperlink ref="B29" location="'3. CRPP Allocations'!A4" display="Op. assets and Committed Undisbursed by classification" xr:uid="{C832CB3D-44C8-40A1-A27C-388C8F23B77A}"/>
    <hyperlink ref="B30" location="'3. CRPP Allocations'!A12" display="Op. assets and  Committed Undisbursed by country" xr:uid="{A89B695D-4D34-4DBC-BC1A-F6F21C91C83F}"/>
    <hyperlink ref="B31" location="'3. CRPP Allocations'!A37" display="Op. assets and  Committed Undisbursed by industry" xr:uid="{381616C8-6AB7-4C67-A55C-D704F9E80F34}"/>
    <hyperlink ref="B32" location="'3. CRPP Allocations'!A48" display="Repayment by CRPP Classification" xr:uid="{4FED60BA-275F-449B-AD76-E330F5E7CEC6}"/>
    <hyperlink ref="B33" location="'3. CRPP Allocations'!A62" display="Utilisation of CRPP since 2019" xr:uid="{146379FB-8BB5-4D0F-B36B-B190C1DB8B61}"/>
    <hyperlink ref="B34" location="'3. CRPP Allocations'!A71" display="Key figures CRPP" xr:uid="{1E021677-59AA-431A-981D-8F1A15A973F5}"/>
    <hyperlink ref="B37" location="'4. GTPP Allocations'!A4" display="Op. assets and Committed Undisbursed by classification" xr:uid="{4F20615E-4827-4D3E-A830-A9D5054204A6}"/>
    <hyperlink ref="B38" location="'4. GTPP Allocations'!A12" display="Op. assets and  Committed Undisbursed by country" xr:uid="{8C49097B-F53F-4632-89C5-9244ED98F2F1}"/>
    <hyperlink ref="B39" location="'4. GTPP Allocations'!A46" display="Op. assets and  Committed Undisbursed by industry" xr:uid="{D313EBBF-ECB6-41A6-955A-6543559DCF0F}"/>
    <hyperlink ref="B40" location="'4. GTPP Allocations'!A61" display="Repayment by GTPP Classification" xr:uid="{0FC37949-41F1-45B7-BA9C-E342EA795D27}"/>
    <hyperlink ref="B41" location="'4. GTPP Allocations'!A75" display="Utilisation of GTPP since 2019" xr:uid="{8E312195-561B-4C8C-93DE-3E229F1356CA}"/>
    <hyperlink ref="B42" location="'4. GTPP Allocations'!A85" display="GTPP Key Figures" xr:uid="{62AFF5BE-DAF3-4A82-AA0E-5DF2E33FABBD}"/>
    <hyperlink ref="B45" location="'5. HPP Allocations'!A4" display="Op. Assets and Committed Undisbursed by category" xr:uid="{6D31F859-5711-4A95-ABDE-BD1C5CE9581E}"/>
    <hyperlink ref="B46" location="'5. HPP Allocations'!A13" display="Op. Assets and Committed Undisbursed by country" xr:uid="{4088BAC1-31B6-4000-97F0-F5BF1F5D4DB9}"/>
    <hyperlink ref="B47" location="'5. HPP Allocations'!A29" display="Op. assets and  Committed Undisbursed by industry" xr:uid="{E7E60A3B-0708-4EC8-8E44-DA7628D693DB}"/>
    <hyperlink ref="B48" location="'5. HPP Allocations'!A36" display="HPP Key figures" xr:uid="{59D44721-6733-4F16-85EE-4ECD4F0A1586}"/>
    <hyperlink ref="B51" location="'6. Micro Allocations'!A4" display="By country/sector" xr:uid="{47459FF7-4F82-40E7-8F56-59BBA11039F7}"/>
    <hyperlink ref="B52" location="'6. Micro Allocations'!A34" display="MFP Key Figures" xr:uid="{80615D8B-C1FA-4862-863D-7A8EEE859A39}"/>
    <hyperlink ref="B70" location="'8. CRPP Impact'!A3" display="CRPP impact (Summary) - full impact values" xr:uid="{127FB3F0-BCEF-4808-8CC9-64F59C92C631}"/>
    <hyperlink ref="B71" location="'8. CRPP Impact'!A35" display="CRPP impact (Summary) - pro rata values" xr:uid="{EC50F54D-BB31-4846-93EB-8C18726439A4}"/>
    <hyperlink ref="B72" location="'8. CRPP Impact'!A68" display="CRPP impact by physical climate risk category - full impact values" xr:uid="{D59B8110-CEC3-4ED0-9511-3694D9C2D440}"/>
    <hyperlink ref="B73" location="'8. CRPP Impact'!A91" display="CRPP impact by physical climate risk category - pro rata values" xr:uid="{DA347BA9-5265-4CE8-8B49-4FCE8C12B100}"/>
    <hyperlink ref="B76" location="'9. GTPP Impact'!A5" display="Summary" xr:uid="{3B6F0AC5-B6E0-43DB-B4E6-717996A81721}"/>
    <hyperlink ref="B77" location="'9. GTPP Impact'!A34" display="CO2 equivalent savings and water savings by classification (excluding GEFF)" xr:uid="{3D5CD630-BAD6-4064-9F2A-A0682A7DF24C}"/>
    <hyperlink ref="B78" location="'9. GTPP Impact'!A49" display="CO2 equivalent savings and water savings by country (excluding GEFF)" xr:uid="{D81599E4-7DA5-4425-ABBF-7B8D0A0191A6}"/>
    <hyperlink ref="B79" location="'9. GTPP Impact'!A82" display="CO2 equivalent savings and water savings by industry (excluding GEFF)" xr:uid="{A02EBE58-8940-467F-BDF7-2715910CD756}"/>
    <hyperlink ref="B80" location="'9. GTPP Impact'!A96" display="CO2 equivalent savings and water savings by classification (GEFF only)" xr:uid="{9CDC7523-72AE-4BE4-9EEC-8FF94AA37FFD}"/>
    <hyperlink ref="B81" location="'9. GTPP Impact'!A102" display="CO2 equivalent savings and water savings by country (GEFF only)" xr:uid="{B6F3F44D-A225-4C03-951E-E3CE11B0FC47}"/>
    <hyperlink ref="B82" location="'9. GTPP Impact'!A126" display="CO2 equivalent savings and water savings by industry (GEFF only)" xr:uid="{8A76298C-A3E6-46A5-ADA4-BDBC88446F7B}"/>
    <hyperlink ref="B85" location="'10. Health Impact'!A4" display="Portfolio per industry name" xr:uid="{800622EB-73A8-4277-A8CC-A5D305A41485}"/>
    <hyperlink ref="B86" location="'10. Health Impact'!A13" display="Healthcare per sub-segment, for example hospitals and labs" xr:uid="{391CD429-4E44-4734-AF26-EAC3DF0C6F22}"/>
    <hyperlink ref="B87" location="'10. Health Impact'!A26" display="Infrastructure hospital PPP per country" xr:uid="{BA2F2622-1614-4494-935B-79FFDF4FB2D9}"/>
    <hyperlink ref="B88" location="'10. Health Impact'!A37" display="Pharmaceutical and Medical Consumable Manufacturing (industry) country allocation" xr:uid="{21E9DBE2-5DD3-46F3-B1E6-4DF1528CFFF3}"/>
    <hyperlink ref="B89" location="'10. Health Impact'!A47" display="Pharmaceutical and wholesale retail  per country allocation" xr:uid="{55AAEF53-F1B3-4C4E-BA41-98262C8E9E5F}"/>
    <hyperlink ref="B90" location="'10. Health Impact'!A61" display="For infrastructure Public/PPP and health care number of beds created across economies" xr:uid="{D4E6CCDA-4E72-4A61-8307-58135A9B5208}"/>
    <hyperlink ref="B93" location="'11. Micro Impact'!A4" display="Key figures" xr:uid="{122CF8CA-3AF9-4555-BE47-8EB5D6020087}"/>
    <hyperlink ref="B94" location="'11. Micro Impact'!A15" display="Approximate number of projects for focus area/project objectives with Partner Financial Institutions (PFIs)" xr:uid="{D892A8A0-41BB-45E9-B3C0-DD43C9DB44A3}"/>
    <hyperlink ref="B55" location="'7. GPP Impact'!A6" display="Summary" xr:uid="{E0A06C7D-027A-4E18-9EB5-48C77691ED52}"/>
    <hyperlink ref="B56" location="'7. GPP Impact'!A35" display="Renewable Energy and Energy Efficiency impact by category (without GEFFs)" xr:uid="{98F786E0-9AB0-4A52-B808-BEFFBDCA981B}"/>
    <hyperlink ref="B57" location="'7. GPP Impact'!A44" display="Renewable Energy impact by country (without GEFFs)" xr:uid="{22723926-8D40-41D8-B9A2-A2280B584557}"/>
    <hyperlink ref="B58" location="'7. GPP Impact'!A79" display="Renewable Energy impact by mitigation activity (without GEFFs)" xr:uid="{DA8B5566-33DD-4A00-AFD5-B4BDD334E32C}"/>
    <hyperlink ref="B59" location="'7. GPP Impact'!A90" display="Renewable Energy impact by mitigation sub class (without GEFFs)" xr:uid="{FF2B5097-200C-443B-A5B9-759729D0CC5A}"/>
    <hyperlink ref="B60" location="'7. GPP Impact'!A112" display="Energy Efficiency impact by country  (without GEFFs )" xr:uid="{2B8422AB-3605-4339-BCF0-1B3D0683E4D5}"/>
    <hyperlink ref="B61" location="'7. GPP Impact'!A145" display="Energy Efficiency impact by mitigation activity (without GEFFs)" xr:uid="{CB2F9107-4712-4856-8AF9-7DB084BDC30B}"/>
    <hyperlink ref="B62" location="'7. GPP Impact'!A162" display="Energy Efficiency impact by mitigation sub class (without GEFFs)" xr:uid="{A2E65617-9694-4E4C-90DD-0D66354E37F1}"/>
    <hyperlink ref="B63" location="'7. GPP Impact'!A189" display="GEFFs Impact by country (energy efficiency and renewable energy)" xr:uid="{D01450AA-BCA4-440B-A208-13CAC39E04B0}"/>
    <hyperlink ref="B64" location="'7. GPP Impact'!A198" display="GEFFs Impact by country ( renewable energy)" xr:uid="{0C55C040-A781-430A-A919-680A844CDFBC}"/>
    <hyperlink ref="B65" location="'7. GPP Impact'!A207" display="Waste management projects" xr:uid="{FDC675AF-853C-4AD6-A52B-0D8684C5076E}"/>
    <hyperlink ref="B66" location="'7. GPP Impact'!A244" display="Water projects impact by country" xr:uid="{630008A6-2ED9-4B43-8389-6E9CFC3492B6}"/>
    <hyperlink ref="B67" location="'7. GPP Impact'!A274" display="Water projects people benefitting" xr:uid="{91D88771-5484-446B-9C5D-B13389394E7F}"/>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84E1-8BDF-4D90-874A-31322F13B49A}">
  <sheetPr codeName="Sheet9">
    <tabColor theme="9"/>
  </sheetPr>
  <dimension ref="A1:G132"/>
  <sheetViews>
    <sheetView topLeftCell="A114" zoomScaleNormal="100" workbookViewId="0">
      <selection activeCell="B31" sqref="B31"/>
    </sheetView>
  </sheetViews>
  <sheetFormatPr defaultRowHeight="14.4" x14ac:dyDescent="0.3"/>
  <cols>
    <col min="1" max="1" width="76.77734375" customWidth="1"/>
    <col min="2" max="2" width="57.6640625" customWidth="1"/>
    <col min="3" max="7" width="56.77734375" customWidth="1"/>
  </cols>
  <sheetData>
    <row r="1" spans="1:4" ht="18" x14ac:dyDescent="0.35">
      <c r="A1" s="1" t="s">
        <v>129</v>
      </c>
    </row>
    <row r="2" spans="1:4" x14ac:dyDescent="0.3">
      <c r="A2" s="51" t="s">
        <v>58</v>
      </c>
    </row>
    <row r="3" spans="1:4" x14ac:dyDescent="0.3">
      <c r="A3" s="51" t="s">
        <v>127</v>
      </c>
    </row>
    <row r="4" spans="1:4" x14ac:dyDescent="0.3">
      <c r="A4" s="51"/>
    </row>
    <row r="5" spans="1:4" ht="18" x14ac:dyDescent="0.35">
      <c r="A5" s="1" t="s">
        <v>128</v>
      </c>
    </row>
    <row r="7" spans="1:4" x14ac:dyDescent="0.3">
      <c r="A7" s="264" t="s">
        <v>130</v>
      </c>
      <c r="B7" s="70" t="s">
        <v>131</v>
      </c>
      <c r="C7" s="71" t="s">
        <v>132</v>
      </c>
      <c r="D7" s="72">
        <v>5</v>
      </c>
    </row>
    <row r="8" spans="1:4" x14ac:dyDescent="0.3">
      <c r="A8" s="264"/>
      <c r="B8" s="70" t="s">
        <v>133</v>
      </c>
      <c r="C8" s="71" t="s">
        <v>132</v>
      </c>
      <c r="D8" s="72">
        <v>3.8</v>
      </c>
    </row>
    <row r="9" spans="1:4" x14ac:dyDescent="0.3">
      <c r="A9" s="264"/>
      <c r="B9" s="70" t="s">
        <v>155</v>
      </c>
      <c r="C9" s="71" t="s">
        <v>132</v>
      </c>
      <c r="D9" s="72">
        <v>2.1</v>
      </c>
    </row>
    <row r="11" spans="1:4" ht="15.6" x14ac:dyDescent="0.3">
      <c r="A11" s="73" t="s">
        <v>134</v>
      </c>
      <c r="B11" s="73" t="s">
        <v>135</v>
      </c>
      <c r="C11" s="73" t="s">
        <v>136</v>
      </c>
      <c r="D11" s="74" t="s">
        <v>137</v>
      </c>
    </row>
    <row r="12" spans="1:4" x14ac:dyDescent="0.3">
      <c r="A12" s="289" t="s">
        <v>138</v>
      </c>
      <c r="B12" s="75" t="s">
        <v>139</v>
      </c>
      <c r="C12" s="75" t="s">
        <v>140</v>
      </c>
      <c r="D12" s="76">
        <v>67</v>
      </c>
    </row>
    <row r="13" spans="1:4" x14ac:dyDescent="0.3">
      <c r="A13" s="289"/>
      <c r="B13" s="75" t="s">
        <v>141</v>
      </c>
      <c r="C13" s="75" t="s">
        <v>142</v>
      </c>
      <c r="D13" s="76">
        <v>5.4</v>
      </c>
    </row>
    <row r="14" spans="1:4" x14ac:dyDescent="0.3">
      <c r="A14" s="289"/>
      <c r="B14" s="75" t="s">
        <v>143</v>
      </c>
      <c r="C14" s="75" t="s">
        <v>144</v>
      </c>
      <c r="D14" s="77">
        <v>1948</v>
      </c>
    </row>
    <row r="15" spans="1:4" x14ac:dyDescent="0.3">
      <c r="A15" s="290" t="s">
        <v>145</v>
      </c>
      <c r="B15" s="78" t="s">
        <v>146</v>
      </c>
      <c r="C15" s="78" t="s">
        <v>140</v>
      </c>
      <c r="D15" s="79">
        <v>18</v>
      </c>
    </row>
    <row r="16" spans="1:4" x14ac:dyDescent="0.3">
      <c r="A16" s="290"/>
      <c r="B16" s="78" t="s">
        <v>147</v>
      </c>
      <c r="C16" s="78" t="s">
        <v>144</v>
      </c>
      <c r="D16" s="79">
        <v>422</v>
      </c>
    </row>
    <row r="17" spans="1:4" x14ac:dyDescent="0.3">
      <c r="A17" s="290"/>
      <c r="B17" s="78" t="s">
        <v>245</v>
      </c>
      <c r="C17" s="78" t="s">
        <v>246</v>
      </c>
      <c r="D17" s="79">
        <v>40</v>
      </c>
    </row>
    <row r="18" spans="1:4" x14ac:dyDescent="0.3">
      <c r="A18" s="290"/>
      <c r="B18" s="78" t="s">
        <v>247</v>
      </c>
      <c r="C18" s="78" t="s">
        <v>248</v>
      </c>
      <c r="D18" s="79">
        <v>983</v>
      </c>
    </row>
    <row r="19" spans="1:4" x14ac:dyDescent="0.3">
      <c r="A19" s="289" t="s">
        <v>148</v>
      </c>
      <c r="B19" s="75" t="s">
        <v>149</v>
      </c>
      <c r="C19" s="75" t="s">
        <v>140</v>
      </c>
      <c r="D19" s="76">
        <v>7</v>
      </c>
    </row>
    <row r="20" spans="1:4" x14ac:dyDescent="0.3">
      <c r="A20" s="291"/>
      <c r="B20" s="75" t="s">
        <v>143</v>
      </c>
      <c r="C20" s="75" t="s">
        <v>144</v>
      </c>
      <c r="D20" s="76">
        <v>8.5</v>
      </c>
    </row>
    <row r="21" spans="1:4" x14ac:dyDescent="0.3">
      <c r="A21" s="286" t="s">
        <v>150</v>
      </c>
      <c r="B21" s="78" t="s">
        <v>151</v>
      </c>
      <c r="C21" s="78" t="s">
        <v>140</v>
      </c>
      <c r="D21" s="79">
        <v>3</v>
      </c>
    </row>
    <row r="22" spans="1:4" x14ac:dyDescent="0.3">
      <c r="A22" s="292"/>
      <c r="B22" s="78" t="s">
        <v>143</v>
      </c>
      <c r="C22" s="78" t="s">
        <v>144</v>
      </c>
      <c r="D22" s="79">
        <v>61.9</v>
      </c>
    </row>
    <row r="23" spans="1:4" x14ac:dyDescent="0.3">
      <c r="A23" s="292"/>
      <c r="B23" s="78" t="s">
        <v>141</v>
      </c>
      <c r="C23" s="78" t="s">
        <v>406</v>
      </c>
      <c r="D23" s="80">
        <v>107</v>
      </c>
    </row>
    <row r="24" spans="1:4" x14ac:dyDescent="0.3">
      <c r="A24" s="293" t="s">
        <v>152</v>
      </c>
      <c r="B24" s="75" t="s">
        <v>153</v>
      </c>
      <c r="C24" s="75" t="s">
        <v>140</v>
      </c>
      <c r="D24" s="76">
        <v>4</v>
      </c>
    </row>
    <row r="25" spans="1:4" x14ac:dyDescent="0.3">
      <c r="A25" s="294"/>
      <c r="B25" s="75" t="s">
        <v>147</v>
      </c>
      <c r="C25" s="75" t="s">
        <v>144</v>
      </c>
      <c r="D25" s="81">
        <v>65.5</v>
      </c>
    </row>
    <row r="26" spans="1:4" x14ac:dyDescent="0.3">
      <c r="A26" s="286" t="s">
        <v>156</v>
      </c>
      <c r="B26" s="78" t="s">
        <v>157</v>
      </c>
      <c r="C26" s="78" t="s">
        <v>140</v>
      </c>
      <c r="D26" s="79">
        <v>1</v>
      </c>
    </row>
    <row r="27" spans="1:4" x14ac:dyDescent="0.3">
      <c r="A27" s="287"/>
      <c r="B27" s="78" t="s">
        <v>147</v>
      </c>
      <c r="C27" s="78" t="s">
        <v>144</v>
      </c>
      <c r="D27" s="79">
        <v>60.8</v>
      </c>
    </row>
    <row r="28" spans="1:4" x14ac:dyDescent="0.3">
      <c r="A28" s="288"/>
      <c r="B28" s="78" t="s">
        <v>247</v>
      </c>
      <c r="C28" s="78" t="s">
        <v>248</v>
      </c>
      <c r="D28" s="79">
        <v>49</v>
      </c>
    </row>
    <row r="30" spans="1:4" x14ac:dyDescent="0.3">
      <c r="A30" s="82" t="s">
        <v>154</v>
      </c>
    </row>
    <row r="31" spans="1:4" ht="84" customHeight="1" x14ac:dyDescent="0.3">
      <c r="A31" s="83" t="s">
        <v>158</v>
      </c>
    </row>
    <row r="32" spans="1:4" x14ac:dyDescent="0.3">
      <c r="A32" s="83" t="s">
        <v>405</v>
      </c>
    </row>
    <row r="34" spans="1:7" ht="19.2" x14ac:dyDescent="0.45">
      <c r="A34" s="1" t="s">
        <v>168</v>
      </c>
    </row>
    <row r="36" spans="1:7" x14ac:dyDescent="0.3">
      <c r="A36" s="87" t="s">
        <v>162</v>
      </c>
      <c r="B36" s="87" t="s">
        <v>163</v>
      </c>
      <c r="C36" s="87" t="s">
        <v>259</v>
      </c>
      <c r="D36" s="87" t="s">
        <v>164</v>
      </c>
      <c r="E36" s="87" t="s">
        <v>165</v>
      </c>
      <c r="F36" s="87" t="s">
        <v>166</v>
      </c>
      <c r="G36" s="87" t="s">
        <v>167</v>
      </c>
    </row>
    <row r="37" spans="1:7" x14ac:dyDescent="0.3">
      <c r="A37" s="6" t="s">
        <v>159</v>
      </c>
      <c r="B37">
        <v>11</v>
      </c>
      <c r="C37" s="225">
        <v>144339471.89999998</v>
      </c>
      <c r="D37" s="61">
        <v>147122.91999999998</v>
      </c>
      <c r="E37" s="61">
        <v>273997.84000000003</v>
      </c>
      <c r="F37" s="60">
        <v>61923.90583435577</v>
      </c>
      <c r="G37" s="61">
        <v>106919.46462264577</v>
      </c>
    </row>
    <row r="38" spans="1:7" x14ac:dyDescent="0.3">
      <c r="A38" s="6" t="s">
        <v>160</v>
      </c>
      <c r="B38">
        <v>24</v>
      </c>
      <c r="C38" s="225">
        <v>927134622.34000015</v>
      </c>
      <c r="D38" s="61">
        <v>1991609.63</v>
      </c>
      <c r="E38" s="61">
        <v>0</v>
      </c>
      <c r="F38" s="60">
        <v>422400.70722407917</v>
      </c>
      <c r="G38" s="61">
        <v>0</v>
      </c>
    </row>
    <row r="39" spans="1:7" x14ac:dyDescent="0.3">
      <c r="A39" s="6" t="s">
        <v>60</v>
      </c>
      <c r="B39">
        <v>88</v>
      </c>
      <c r="C39" s="225">
        <v>2456364675.5100002</v>
      </c>
      <c r="D39" s="61">
        <v>2284089.4600000004</v>
      </c>
      <c r="E39" s="61">
        <v>4293133.1100000003</v>
      </c>
      <c r="F39" s="60">
        <v>1235549.1658583072</v>
      </c>
      <c r="G39" s="61">
        <v>3284297.9910848616</v>
      </c>
    </row>
    <row r="40" spans="1:7" x14ac:dyDescent="0.3">
      <c r="A40" s="6" t="s">
        <v>148</v>
      </c>
      <c r="B40">
        <v>8</v>
      </c>
      <c r="C40" s="225">
        <v>337880247.95999998</v>
      </c>
      <c r="D40" s="61">
        <v>22925</v>
      </c>
      <c r="E40" s="61">
        <v>271072</v>
      </c>
      <c r="F40" s="60">
        <v>8451.4858553692447</v>
      </c>
      <c r="G40" s="61">
        <v>42473.46159235802</v>
      </c>
    </row>
    <row r="41" spans="1:7" x14ac:dyDescent="0.3">
      <c r="A41" s="6" t="s">
        <v>161</v>
      </c>
      <c r="B41">
        <v>4</v>
      </c>
      <c r="C41" s="225">
        <v>70028285.25999999</v>
      </c>
      <c r="D41" s="61">
        <v>87807</v>
      </c>
      <c r="E41" s="61">
        <v>65370.76</v>
      </c>
      <c r="F41" s="60">
        <v>60803.620980699052</v>
      </c>
      <c r="G41" s="61">
        <v>48725.040000000008</v>
      </c>
    </row>
    <row r="42" spans="1:7" x14ac:dyDescent="0.3">
      <c r="A42" s="6" t="s">
        <v>152</v>
      </c>
      <c r="B42">
        <v>4</v>
      </c>
      <c r="C42" s="225">
        <v>181985222.07999998</v>
      </c>
      <c r="D42" s="61">
        <v>182794.01</v>
      </c>
      <c r="E42" s="61">
        <v>0</v>
      </c>
      <c r="F42" s="60">
        <v>65492.090626174431</v>
      </c>
      <c r="G42" s="61">
        <v>0</v>
      </c>
    </row>
    <row r="43" spans="1:7" x14ac:dyDescent="0.3">
      <c r="A43" s="53" t="s">
        <v>39</v>
      </c>
      <c r="B43" s="84">
        <v>139</v>
      </c>
      <c r="C43" s="236">
        <v>4117732525.0499997</v>
      </c>
      <c r="D43" s="85">
        <v>4716348.0199999996</v>
      </c>
      <c r="E43" s="85">
        <v>4903573.71</v>
      </c>
      <c r="F43" s="86">
        <v>1854620.9763789852</v>
      </c>
      <c r="G43" s="85">
        <v>3482415.9572998649</v>
      </c>
    </row>
    <row r="45" spans="1:7" x14ac:dyDescent="0.3">
      <c r="A45" s="82" t="s">
        <v>171</v>
      </c>
    </row>
    <row r="46" spans="1:7" x14ac:dyDescent="0.3">
      <c r="A46" s="82" t="s">
        <v>169</v>
      </c>
    </row>
    <row r="49" spans="1:7" ht="18" x14ac:dyDescent="0.35">
      <c r="A49" s="1" t="s">
        <v>170</v>
      </c>
    </row>
    <row r="51" spans="1:7" x14ac:dyDescent="0.3">
      <c r="A51" s="87" t="s">
        <v>93</v>
      </c>
      <c r="B51" s="87" t="s">
        <v>163</v>
      </c>
      <c r="C51" s="87" t="s">
        <v>259</v>
      </c>
      <c r="D51" s="87" t="s">
        <v>164</v>
      </c>
      <c r="E51" s="87" t="s">
        <v>165</v>
      </c>
      <c r="F51" s="87" t="s">
        <v>166</v>
      </c>
      <c r="G51" s="87" t="s">
        <v>167</v>
      </c>
    </row>
    <row r="52" spans="1:7" x14ac:dyDescent="0.3">
      <c r="A52" s="237" t="s">
        <v>94</v>
      </c>
      <c r="B52" s="60">
        <v>10</v>
      </c>
      <c r="C52" s="60">
        <v>429488825.34999996</v>
      </c>
      <c r="D52" s="60">
        <v>133074.91999999998</v>
      </c>
      <c r="E52" s="60">
        <v>0</v>
      </c>
      <c r="F52" s="60">
        <v>44856.784632475341</v>
      </c>
      <c r="G52" s="60">
        <v>0</v>
      </c>
    </row>
    <row r="53" spans="1:7" x14ac:dyDescent="0.3">
      <c r="A53" s="237" t="s">
        <v>85</v>
      </c>
      <c r="B53" s="60">
        <v>1</v>
      </c>
      <c r="C53" s="60">
        <v>18333333.34</v>
      </c>
      <c r="D53" s="60">
        <v>2939</v>
      </c>
      <c r="E53" s="60">
        <v>0</v>
      </c>
      <c r="F53" s="60">
        <v>2351.2000000000003</v>
      </c>
      <c r="G53" s="60">
        <v>0</v>
      </c>
    </row>
    <row r="54" spans="1:7" x14ac:dyDescent="0.3">
      <c r="A54" s="237" t="s">
        <v>90</v>
      </c>
      <c r="B54" s="60">
        <v>3</v>
      </c>
      <c r="C54" s="60">
        <v>16600000</v>
      </c>
      <c r="D54" s="60">
        <v>17700.330000000002</v>
      </c>
      <c r="E54" s="60">
        <v>4883.1100000000006</v>
      </c>
      <c r="F54" s="60">
        <v>12685.975820295906</v>
      </c>
      <c r="G54" s="60">
        <v>2453.393161616159</v>
      </c>
    </row>
    <row r="55" spans="1:7" x14ac:dyDescent="0.3">
      <c r="A55" s="237" t="s">
        <v>76</v>
      </c>
      <c r="B55" s="60">
        <v>3</v>
      </c>
      <c r="C55" s="60">
        <v>62285163.509999998</v>
      </c>
      <c r="D55" s="60">
        <v>96846</v>
      </c>
      <c r="E55" s="60">
        <v>0</v>
      </c>
      <c r="F55" s="60">
        <v>8824.3074324324207</v>
      </c>
      <c r="G55" s="60">
        <v>0</v>
      </c>
    </row>
    <row r="56" spans="1:7" x14ac:dyDescent="0.3">
      <c r="A56" s="237" t="s">
        <v>75</v>
      </c>
      <c r="B56" s="60">
        <v>3</v>
      </c>
      <c r="C56" s="60">
        <v>98515359.049999997</v>
      </c>
      <c r="D56" s="60">
        <v>154671</v>
      </c>
      <c r="E56" s="60">
        <v>100780</v>
      </c>
      <c r="F56" s="60">
        <v>36100.483688633991</v>
      </c>
      <c r="G56" s="60">
        <v>13128.093790706835</v>
      </c>
    </row>
    <row r="57" spans="1:7" x14ac:dyDescent="0.3">
      <c r="A57" s="237" t="s">
        <v>80</v>
      </c>
      <c r="B57" s="60">
        <v>1</v>
      </c>
      <c r="C57" s="60">
        <v>40580294</v>
      </c>
      <c r="D57" s="60">
        <v>1030</v>
      </c>
      <c r="E57" s="60">
        <v>0</v>
      </c>
      <c r="F57" s="60">
        <v>303.22887176963417</v>
      </c>
      <c r="G57" s="60">
        <v>0</v>
      </c>
    </row>
    <row r="58" spans="1:7" x14ac:dyDescent="0.3">
      <c r="A58" s="237" t="s">
        <v>67</v>
      </c>
      <c r="B58" s="60">
        <v>12</v>
      </c>
      <c r="C58" s="60">
        <v>285233665.38</v>
      </c>
      <c r="D58" s="60">
        <v>889780.41</v>
      </c>
      <c r="E58" s="60">
        <v>702495</v>
      </c>
      <c r="F58" s="60">
        <v>591392.90755557106</v>
      </c>
      <c r="G58" s="60">
        <v>702495</v>
      </c>
    </row>
    <row r="59" spans="1:7" x14ac:dyDescent="0.3">
      <c r="A59" s="237" t="s">
        <v>71</v>
      </c>
      <c r="B59" s="60">
        <v>3</v>
      </c>
      <c r="C59" s="60">
        <v>123398309.02000001</v>
      </c>
      <c r="D59" s="60">
        <v>12135.79</v>
      </c>
      <c r="E59" s="60">
        <v>1683000</v>
      </c>
      <c r="F59" s="60">
        <v>9431.6570687441017</v>
      </c>
      <c r="G59" s="60">
        <v>1257413.7930449485</v>
      </c>
    </row>
    <row r="60" spans="1:7" x14ac:dyDescent="0.3">
      <c r="A60" s="237" t="s">
        <v>70</v>
      </c>
      <c r="B60" s="60">
        <v>3</v>
      </c>
      <c r="C60" s="60">
        <v>139964050</v>
      </c>
      <c r="D60" s="60">
        <v>1455.53</v>
      </c>
      <c r="E60" s="60">
        <v>35641</v>
      </c>
      <c r="F60" s="60">
        <v>568.55890940437996</v>
      </c>
      <c r="G60" s="60">
        <v>12289.999999999765</v>
      </c>
    </row>
    <row r="61" spans="1:7" x14ac:dyDescent="0.3">
      <c r="A61" s="237" t="s">
        <v>84</v>
      </c>
      <c r="B61" s="60">
        <v>1</v>
      </c>
      <c r="C61" s="60">
        <v>8830368.5999999996</v>
      </c>
      <c r="D61" s="60">
        <v>73574</v>
      </c>
      <c r="E61" s="60">
        <v>0</v>
      </c>
      <c r="F61" s="60">
        <v>49417.22098069905</v>
      </c>
      <c r="G61" s="60">
        <v>0</v>
      </c>
    </row>
    <row r="62" spans="1:7" x14ac:dyDescent="0.3">
      <c r="A62" s="237" t="s">
        <v>77</v>
      </c>
      <c r="B62" s="60">
        <v>1</v>
      </c>
      <c r="C62" s="60">
        <v>8517524.8000000007</v>
      </c>
      <c r="D62" s="60">
        <v>780</v>
      </c>
      <c r="E62" s="60">
        <v>0</v>
      </c>
      <c r="F62" s="60">
        <v>389.99999977105438</v>
      </c>
      <c r="G62" s="60">
        <v>0</v>
      </c>
    </row>
    <row r="63" spans="1:7" x14ac:dyDescent="0.3">
      <c r="A63" s="237" t="s">
        <v>86</v>
      </c>
      <c r="B63" s="60">
        <v>5</v>
      </c>
      <c r="C63" s="60">
        <v>41397916.659999996</v>
      </c>
      <c r="D63" s="60">
        <v>56575</v>
      </c>
      <c r="E63" s="60">
        <v>6493.76</v>
      </c>
      <c r="F63" s="60">
        <v>20882.141982863948</v>
      </c>
      <c r="G63" s="60">
        <v>1623.44</v>
      </c>
    </row>
    <row r="64" spans="1:7" x14ac:dyDescent="0.3">
      <c r="A64" s="237" t="s">
        <v>79</v>
      </c>
      <c r="B64" s="60">
        <v>9</v>
      </c>
      <c r="C64" s="60">
        <v>46232282.879999988</v>
      </c>
      <c r="D64" s="60">
        <v>31786.14</v>
      </c>
      <c r="E64" s="60">
        <v>184000</v>
      </c>
      <c r="F64" s="60">
        <v>12172.591453730845</v>
      </c>
      <c r="G64" s="60">
        <v>77490.196080421287</v>
      </c>
    </row>
    <row r="65" spans="1:7" x14ac:dyDescent="0.3">
      <c r="A65" s="237" t="s">
        <v>89</v>
      </c>
      <c r="B65" s="60">
        <v>1</v>
      </c>
      <c r="C65" s="60">
        <v>25000000</v>
      </c>
      <c r="D65" s="60">
        <v>0</v>
      </c>
      <c r="E65" s="60">
        <v>0</v>
      </c>
      <c r="F65" s="60">
        <v>0</v>
      </c>
      <c r="G65" s="60">
        <v>0</v>
      </c>
    </row>
    <row r="66" spans="1:7" x14ac:dyDescent="0.3">
      <c r="A66" s="237" t="s">
        <v>83</v>
      </c>
      <c r="B66" s="60">
        <v>4</v>
      </c>
      <c r="C66" s="60">
        <v>120310078.49000001</v>
      </c>
      <c r="D66" s="60">
        <v>79518</v>
      </c>
      <c r="E66" s="60">
        <v>38513</v>
      </c>
      <c r="F66" s="60">
        <v>30253.542464731858</v>
      </c>
      <c r="G66" s="60">
        <v>18848.08035640615</v>
      </c>
    </row>
    <row r="67" spans="1:7" x14ac:dyDescent="0.3">
      <c r="A67" s="237" t="s">
        <v>74</v>
      </c>
      <c r="B67" s="60">
        <v>1</v>
      </c>
      <c r="C67" s="60">
        <v>23029257.690000001</v>
      </c>
      <c r="D67" s="60">
        <v>0</v>
      </c>
      <c r="E67" s="60">
        <v>123548.84</v>
      </c>
      <c r="F67" s="60">
        <v>0</v>
      </c>
      <c r="G67" s="60">
        <v>71560.466744993653</v>
      </c>
    </row>
    <row r="68" spans="1:7" x14ac:dyDescent="0.3">
      <c r="A68" s="237" t="s">
        <v>92</v>
      </c>
      <c r="B68" s="60">
        <v>3</v>
      </c>
      <c r="C68" s="60">
        <v>14995416.67</v>
      </c>
      <c r="D68" s="60">
        <v>2207.11</v>
      </c>
      <c r="E68" s="60">
        <v>0</v>
      </c>
      <c r="F68" s="60">
        <v>1412.828751608743</v>
      </c>
      <c r="G68" s="60">
        <v>0</v>
      </c>
    </row>
    <row r="69" spans="1:7" x14ac:dyDescent="0.3">
      <c r="A69" s="237" t="s">
        <v>72</v>
      </c>
      <c r="B69" s="60">
        <v>1</v>
      </c>
      <c r="C69" s="60">
        <v>16592185</v>
      </c>
      <c r="D69" s="60">
        <v>7501</v>
      </c>
      <c r="E69" s="60">
        <v>106965</v>
      </c>
      <c r="F69" s="60">
        <v>2260.4363495777625</v>
      </c>
      <c r="G69" s="60">
        <v>27467.081778827607</v>
      </c>
    </row>
    <row r="70" spans="1:7" x14ac:dyDescent="0.3">
      <c r="A70" s="237" t="s">
        <v>78</v>
      </c>
      <c r="B70" s="60">
        <v>11</v>
      </c>
      <c r="C70" s="60">
        <v>176478484.84</v>
      </c>
      <c r="D70" s="60">
        <v>108629.23</v>
      </c>
      <c r="E70" s="60">
        <v>5043</v>
      </c>
      <c r="F70" s="60">
        <v>21734.008963134707</v>
      </c>
      <c r="G70" s="60">
        <v>2796.5727272727045</v>
      </c>
    </row>
    <row r="71" spans="1:7" x14ac:dyDescent="0.3">
      <c r="A71" s="237" t="s">
        <v>66</v>
      </c>
      <c r="B71" s="60">
        <v>10</v>
      </c>
      <c r="C71" s="60">
        <v>484854374.46000004</v>
      </c>
      <c r="D71" s="60">
        <v>306678</v>
      </c>
      <c r="E71" s="60">
        <v>0</v>
      </c>
      <c r="F71" s="60">
        <v>93883.646906344045</v>
      </c>
      <c r="G71" s="60">
        <v>0</v>
      </c>
    </row>
    <row r="72" spans="1:7" x14ac:dyDescent="0.3">
      <c r="A72" s="237" t="s">
        <v>68</v>
      </c>
      <c r="B72" s="60">
        <v>4</v>
      </c>
      <c r="C72" s="60">
        <v>345132451.75999999</v>
      </c>
      <c r="D72" s="60">
        <v>8149</v>
      </c>
      <c r="E72" s="60">
        <v>134078</v>
      </c>
      <c r="F72" s="60">
        <v>4039.0403479431225</v>
      </c>
      <c r="G72" s="60">
        <v>17362.032683655965</v>
      </c>
    </row>
    <row r="73" spans="1:7" x14ac:dyDescent="0.3">
      <c r="A73" s="237" t="s">
        <v>73</v>
      </c>
      <c r="B73" s="60">
        <v>11</v>
      </c>
      <c r="C73" s="60">
        <v>222421876.34</v>
      </c>
      <c r="D73" s="60">
        <v>147830.54999999999</v>
      </c>
      <c r="E73" s="60">
        <v>202491</v>
      </c>
      <c r="F73" s="60">
        <v>126742.7796573439</v>
      </c>
      <c r="G73" s="60">
        <v>79374.408988763258</v>
      </c>
    </row>
    <row r="74" spans="1:7" x14ac:dyDescent="0.3">
      <c r="A74" s="237" t="s">
        <v>81</v>
      </c>
      <c r="B74" s="60">
        <v>2</v>
      </c>
      <c r="C74" s="60">
        <v>34500000</v>
      </c>
      <c r="D74" s="60">
        <v>1694</v>
      </c>
      <c r="E74" s="60">
        <v>0</v>
      </c>
      <c r="F74" s="60">
        <v>489.68848655432095</v>
      </c>
      <c r="G74" s="60">
        <v>0</v>
      </c>
    </row>
    <row r="75" spans="1:7" x14ac:dyDescent="0.3">
      <c r="A75" s="237" t="s">
        <v>87</v>
      </c>
      <c r="B75" s="60">
        <v>3</v>
      </c>
      <c r="C75" s="60">
        <v>28677841.52</v>
      </c>
      <c r="D75" s="60">
        <v>27942</v>
      </c>
      <c r="E75" s="60">
        <v>0</v>
      </c>
      <c r="F75" s="60">
        <v>18194.790697674296</v>
      </c>
      <c r="G75" s="60">
        <v>0</v>
      </c>
    </row>
    <row r="76" spans="1:7" x14ac:dyDescent="0.3">
      <c r="A76" s="237" t="s">
        <v>88</v>
      </c>
      <c r="B76" s="60">
        <v>1</v>
      </c>
      <c r="C76" s="60">
        <v>45000000</v>
      </c>
      <c r="D76" s="60">
        <v>0.01</v>
      </c>
      <c r="E76" s="60">
        <v>0</v>
      </c>
      <c r="F76" s="60">
        <v>2.1327014218009001E-3</v>
      </c>
      <c r="G76" s="60">
        <v>0</v>
      </c>
    </row>
    <row r="77" spans="1:7" x14ac:dyDescent="0.3">
      <c r="A77" s="237" t="s">
        <v>65</v>
      </c>
      <c r="B77" s="60">
        <v>23</v>
      </c>
      <c r="C77" s="60">
        <v>932487208.38999999</v>
      </c>
      <c r="D77" s="60">
        <v>2405657</v>
      </c>
      <c r="E77" s="60">
        <v>1495443</v>
      </c>
      <c r="F77" s="60">
        <v>696151.44310409122</v>
      </c>
      <c r="G77" s="60">
        <v>1194011.3625035342</v>
      </c>
    </row>
    <row r="78" spans="1:7" x14ac:dyDescent="0.3">
      <c r="A78" s="237" t="s">
        <v>69</v>
      </c>
      <c r="B78" s="60">
        <v>7</v>
      </c>
      <c r="C78" s="60">
        <v>316575521.75999999</v>
      </c>
      <c r="D78" s="60">
        <v>146925</v>
      </c>
      <c r="E78" s="60">
        <v>80199</v>
      </c>
      <c r="F78" s="60">
        <v>69408.210120888063</v>
      </c>
      <c r="G78" s="60">
        <v>4102.0354387195293</v>
      </c>
    </row>
    <row r="79" spans="1:7" x14ac:dyDescent="0.3">
      <c r="A79" s="237" t="s">
        <v>82</v>
      </c>
      <c r="B79" s="60">
        <v>2</v>
      </c>
      <c r="C79" s="60">
        <v>12300735.539999999</v>
      </c>
      <c r="D79" s="60">
        <v>1269</v>
      </c>
      <c r="E79" s="60">
        <v>0</v>
      </c>
      <c r="F79" s="60">
        <v>673.5</v>
      </c>
      <c r="G79" s="60">
        <v>0</v>
      </c>
    </row>
    <row r="80" spans="1:7" x14ac:dyDescent="0.3">
      <c r="A80" s="238" t="s">
        <v>39</v>
      </c>
      <c r="B80" s="86">
        <v>139</v>
      </c>
      <c r="C80" s="86">
        <v>4117732525.0500002</v>
      </c>
      <c r="D80" s="86">
        <v>4716348.0199999996</v>
      </c>
      <c r="E80" s="86">
        <v>4903573.709999999</v>
      </c>
      <c r="F80" s="86">
        <v>1854620.9763789854</v>
      </c>
      <c r="G80" s="86">
        <v>3482415.9572998649</v>
      </c>
    </row>
    <row r="82" spans="1:7" ht="18" x14ac:dyDescent="0.35">
      <c r="A82" s="1" t="s">
        <v>172</v>
      </c>
    </row>
    <row r="84" spans="1:7" x14ac:dyDescent="0.3">
      <c r="A84" s="239" t="s">
        <v>173</v>
      </c>
      <c r="B84" s="87" t="s">
        <v>163</v>
      </c>
      <c r="C84" s="87" t="s">
        <v>259</v>
      </c>
      <c r="D84" s="87" t="s">
        <v>164</v>
      </c>
      <c r="E84" s="87" t="s">
        <v>165</v>
      </c>
      <c r="F84" s="87" t="s">
        <v>166</v>
      </c>
      <c r="G84" s="87" t="s">
        <v>167</v>
      </c>
    </row>
    <row r="85" spans="1:7" x14ac:dyDescent="0.3">
      <c r="A85" s="240" t="s">
        <v>97</v>
      </c>
      <c r="B85" s="61">
        <v>22</v>
      </c>
      <c r="C85" s="61">
        <v>228415169.19</v>
      </c>
      <c r="D85" s="61">
        <v>252937.23999999996</v>
      </c>
      <c r="E85" s="61">
        <v>986995</v>
      </c>
      <c r="F85" s="61">
        <v>221935.52972383489</v>
      </c>
      <c r="G85" s="61">
        <v>803853.94608042121</v>
      </c>
    </row>
    <row r="86" spans="1:7" x14ac:dyDescent="0.3">
      <c r="A86" s="240" t="s">
        <v>101</v>
      </c>
      <c r="B86" s="61">
        <v>9</v>
      </c>
      <c r="C86" s="61">
        <v>338336544.40999997</v>
      </c>
      <c r="D86" s="61">
        <v>652552.01</v>
      </c>
      <c r="E86" s="61">
        <v>0</v>
      </c>
      <c r="F86" s="61">
        <v>327993.3351089441</v>
      </c>
      <c r="G86" s="61">
        <v>0</v>
      </c>
    </row>
    <row r="87" spans="1:7" x14ac:dyDescent="0.3">
      <c r="A87" s="240" t="s">
        <v>98</v>
      </c>
      <c r="B87" s="61">
        <v>19</v>
      </c>
      <c r="C87" s="61">
        <v>515581415.51999992</v>
      </c>
      <c r="D87" s="61">
        <v>159867.91999999998</v>
      </c>
      <c r="E87" s="61">
        <v>658843.6</v>
      </c>
      <c r="F87" s="61">
        <v>101499.763862155</v>
      </c>
      <c r="G87" s="61">
        <v>322319.44693075574</v>
      </c>
    </row>
    <row r="88" spans="1:7" x14ac:dyDescent="0.3">
      <c r="A88" s="240" t="s">
        <v>103</v>
      </c>
      <c r="B88" s="61">
        <v>3</v>
      </c>
      <c r="C88" s="61">
        <v>104461538.45</v>
      </c>
      <c r="D88" s="61">
        <v>41585</v>
      </c>
      <c r="E88" s="61">
        <v>0</v>
      </c>
      <c r="F88" s="61">
        <v>20792.5</v>
      </c>
      <c r="G88" s="61">
        <v>0</v>
      </c>
    </row>
    <row r="89" spans="1:7" x14ac:dyDescent="0.3">
      <c r="A89" s="240" t="s">
        <v>96</v>
      </c>
      <c r="B89" s="61">
        <v>42</v>
      </c>
      <c r="C89" s="61">
        <v>1270332629.4000003</v>
      </c>
      <c r="D89" s="61">
        <v>2765868.07</v>
      </c>
      <c r="E89" s="61">
        <v>2872722</v>
      </c>
      <c r="F89" s="61">
        <v>860450.22248067183</v>
      </c>
      <c r="G89" s="61">
        <v>2264002.8776327884</v>
      </c>
    </row>
    <row r="90" spans="1:7" x14ac:dyDescent="0.3">
      <c r="A90" s="240" t="s">
        <v>102</v>
      </c>
      <c r="B90" s="61">
        <v>20</v>
      </c>
      <c r="C90" s="61">
        <v>558169628.42999995</v>
      </c>
      <c r="D90" s="61">
        <v>386939.34</v>
      </c>
      <c r="E90" s="61">
        <v>174049.11</v>
      </c>
      <c r="F90" s="61">
        <v>210284.27289223328</v>
      </c>
      <c r="G90" s="61">
        <v>71700.176673059716</v>
      </c>
    </row>
    <row r="91" spans="1:7" x14ac:dyDescent="0.3">
      <c r="A91" s="240" t="s">
        <v>100</v>
      </c>
      <c r="B91" s="61">
        <v>4</v>
      </c>
      <c r="C91" s="61">
        <v>347680294</v>
      </c>
      <c r="D91" s="61">
        <v>7101</v>
      </c>
      <c r="E91" s="61">
        <v>210964</v>
      </c>
      <c r="F91" s="61">
        <v>936.59556817996622</v>
      </c>
      <c r="G91" s="61">
        <v>20539.509982840613</v>
      </c>
    </row>
    <row r="92" spans="1:7" x14ac:dyDescent="0.3">
      <c r="A92" s="240" t="s">
        <v>104</v>
      </c>
      <c r="B92" s="61">
        <v>4</v>
      </c>
      <c r="C92" s="61">
        <v>138910758.93000001</v>
      </c>
      <c r="D92" s="61">
        <v>71210.01999999999</v>
      </c>
      <c r="E92" s="61">
        <v>0</v>
      </c>
      <c r="F92" s="61">
        <v>15091.168608977223</v>
      </c>
      <c r="G92" s="61">
        <v>0</v>
      </c>
    </row>
    <row r="93" spans="1:7" x14ac:dyDescent="0.3">
      <c r="A93" s="240" t="s">
        <v>99</v>
      </c>
      <c r="B93" s="61">
        <v>16</v>
      </c>
      <c r="C93" s="61">
        <v>615844546.71999991</v>
      </c>
      <c r="D93" s="61">
        <v>378287.42000000004</v>
      </c>
      <c r="E93" s="61">
        <v>0</v>
      </c>
      <c r="F93" s="61">
        <v>95637.588133988655</v>
      </c>
      <c r="G93" s="61">
        <v>0</v>
      </c>
    </row>
    <row r="94" spans="1:7" x14ac:dyDescent="0.3">
      <c r="A94" s="241" t="s">
        <v>39</v>
      </c>
      <c r="B94" s="85">
        <v>139</v>
      </c>
      <c r="C94" s="85">
        <v>4117732525.0500007</v>
      </c>
      <c r="D94" s="85">
        <v>4716348.0200000005</v>
      </c>
      <c r="E94" s="85">
        <v>4903573.71</v>
      </c>
      <c r="F94" s="85">
        <v>1854620.9763789847</v>
      </c>
      <c r="G94" s="85">
        <v>3482415.9572998649</v>
      </c>
    </row>
    <row r="96" spans="1:7" ht="18" x14ac:dyDescent="0.35">
      <c r="A96" s="1" t="s">
        <v>174</v>
      </c>
    </row>
    <row r="98" spans="1:7" x14ac:dyDescent="0.3">
      <c r="A98" s="87" t="s">
        <v>162</v>
      </c>
      <c r="B98" s="87" t="s">
        <v>163</v>
      </c>
      <c r="C98" s="87" t="s">
        <v>259</v>
      </c>
      <c r="D98" s="87" t="s">
        <v>164</v>
      </c>
      <c r="E98" s="87" t="s">
        <v>165</v>
      </c>
      <c r="F98" s="87" t="s">
        <v>166</v>
      </c>
      <c r="G98" s="87" t="s">
        <v>167</v>
      </c>
    </row>
    <row r="99" spans="1:7" x14ac:dyDescent="0.3">
      <c r="A99" s="6" t="s">
        <v>60</v>
      </c>
      <c r="B99">
        <v>109</v>
      </c>
      <c r="C99" s="61">
        <v>920129618.44000018</v>
      </c>
      <c r="D99" s="61">
        <v>1293388.54</v>
      </c>
      <c r="E99" s="61">
        <v>3539599.65</v>
      </c>
      <c r="F99" s="61">
        <v>712067.74734486477</v>
      </c>
      <c r="G99" s="61">
        <v>2101344.8118544267</v>
      </c>
    </row>
    <row r="100" spans="1:7" x14ac:dyDescent="0.3">
      <c r="A100" s="53" t="s">
        <v>39</v>
      </c>
      <c r="B100" s="84">
        <v>109</v>
      </c>
      <c r="C100" s="85">
        <v>920129618.44000018</v>
      </c>
      <c r="D100" s="85">
        <v>1293388.54</v>
      </c>
      <c r="E100" s="85">
        <v>3539599.65</v>
      </c>
      <c r="F100" s="85">
        <v>712067.74734486477</v>
      </c>
      <c r="G100" s="85">
        <v>2101344.8118544267</v>
      </c>
    </row>
    <row r="102" spans="1:7" ht="18" x14ac:dyDescent="0.35">
      <c r="A102" s="1" t="s">
        <v>175</v>
      </c>
    </row>
    <row r="104" spans="1:7" x14ac:dyDescent="0.3">
      <c r="A104" s="87" t="s">
        <v>93</v>
      </c>
      <c r="B104" s="87" t="s">
        <v>163</v>
      </c>
      <c r="C104" s="87" t="s">
        <v>259</v>
      </c>
      <c r="D104" s="87" t="s">
        <v>164</v>
      </c>
      <c r="E104" s="87" t="s">
        <v>165</v>
      </c>
      <c r="F104" s="87" t="s">
        <v>166</v>
      </c>
      <c r="G104" s="87" t="s">
        <v>167</v>
      </c>
    </row>
    <row r="105" spans="1:7" x14ac:dyDescent="0.3">
      <c r="A105" s="240" t="s">
        <v>91</v>
      </c>
      <c r="B105" s="61">
        <v>3</v>
      </c>
      <c r="C105" s="61">
        <v>5535714.3000000007</v>
      </c>
      <c r="D105" s="61">
        <v>1320.43</v>
      </c>
      <c r="E105" s="61">
        <v>0</v>
      </c>
      <c r="F105" s="61">
        <v>559.2149999999981</v>
      </c>
      <c r="G105" s="61">
        <v>0</v>
      </c>
    </row>
    <row r="106" spans="1:7" x14ac:dyDescent="0.3">
      <c r="A106" s="240" t="s">
        <v>85</v>
      </c>
      <c r="B106" s="61">
        <v>3</v>
      </c>
      <c r="C106" s="61">
        <v>5282009.92</v>
      </c>
      <c r="D106" s="61">
        <v>3583</v>
      </c>
      <c r="E106" s="61">
        <v>0</v>
      </c>
      <c r="F106" s="61">
        <v>2376.7499988934705</v>
      </c>
      <c r="G106" s="61">
        <v>0</v>
      </c>
    </row>
    <row r="107" spans="1:7" x14ac:dyDescent="0.3">
      <c r="A107" s="240" t="s">
        <v>90</v>
      </c>
      <c r="B107" s="61">
        <v>7</v>
      </c>
      <c r="C107" s="61">
        <v>15676190.5</v>
      </c>
      <c r="D107" s="61">
        <v>2239</v>
      </c>
      <c r="E107" s="61">
        <v>0</v>
      </c>
      <c r="F107" s="61">
        <v>1835</v>
      </c>
      <c r="G107" s="61">
        <v>0</v>
      </c>
    </row>
    <row r="108" spans="1:7" x14ac:dyDescent="0.3">
      <c r="A108" s="240" t="s">
        <v>67</v>
      </c>
      <c r="B108" s="61">
        <v>8</v>
      </c>
      <c r="C108" s="61">
        <v>111549155.23</v>
      </c>
      <c r="D108" s="61">
        <v>145500.15000000002</v>
      </c>
      <c r="E108" s="61">
        <v>472210</v>
      </c>
      <c r="F108" s="61">
        <v>88365.581386408536</v>
      </c>
      <c r="G108" s="61">
        <v>262557.75003467326</v>
      </c>
    </row>
    <row r="109" spans="1:7" x14ac:dyDescent="0.3">
      <c r="A109" s="240" t="s">
        <v>71</v>
      </c>
      <c r="B109" s="61">
        <v>3</v>
      </c>
      <c r="C109" s="61">
        <v>84874044.070000008</v>
      </c>
      <c r="D109" s="61">
        <v>53842</v>
      </c>
      <c r="E109" s="61">
        <v>905168</v>
      </c>
      <c r="F109" s="61">
        <v>40525.747178172809</v>
      </c>
      <c r="G109" s="61">
        <v>683669.50100263837</v>
      </c>
    </row>
    <row r="110" spans="1:7" x14ac:dyDescent="0.3">
      <c r="A110" s="240" t="s">
        <v>84</v>
      </c>
      <c r="B110" s="61">
        <v>5</v>
      </c>
      <c r="C110" s="61">
        <v>22232913.23</v>
      </c>
      <c r="D110" s="61">
        <v>25613</v>
      </c>
      <c r="E110" s="61">
        <v>113288</v>
      </c>
      <c r="F110" s="61">
        <v>20673.349997235149</v>
      </c>
      <c r="G110" s="61">
        <v>92965.999994148297</v>
      </c>
    </row>
    <row r="111" spans="1:7" x14ac:dyDescent="0.3">
      <c r="A111" s="240" t="s">
        <v>77</v>
      </c>
      <c r="B111" s="61">
        <v>5</v>
      </c>
      <c r="C111" s="61">
        <v>50245436.559999995</v>
      </c>
      <c r="D111" s="61">
        <v>29490</v>
      </c>
      <c r="E111" s="61">
        <v>4800.3999999999996</v>
      </c>
      <c r="F111" s="61">
        <v>19601.333331045629</v>
      </c>
      <c r="G111" s="61">
        <v>3200.2666660894347</v>
      </c>
    </row>
    <row r="112" spans="1:7" x14ac:dyDescent="0.3">
      <c r="A112" s="240" t="s">
        <v>86</v>
      </c>
      <c r="B112" s="61">
        <v>4</v>
      </c>
      <c r="C112" s="61">
        <v>5173809.49</v>
      </c>
      <c r="D112" s="61">
        <v>1751</v>
      </c>
      <c r="E112" s="61">
        <v>0</v>
      </c>
      <c r="F112" s="61">
        <v>562.75</v>
      </c>
      <c r="G112" s="61">
        <v>0</v>
      </c>
    </row>
    <row r="113" spans="1:7" x14ac:dyDescent="0.3">
      <c r="A113" s="240" t="s">
        <v>83</v>
      </c>
      <c r="B113" s="61">
        <v>3</v>
      </c>
      <c r="C113" s="61">
        <v>11142857.15</v>
      </c>
      <c r="D113" s="61">
        <v>16863</v>
      </c>
      <c r="E113" s="61">
        <v>132000</v>
      </c>
      <c r="F113" s="61">
        <v>5956.75</v>
      </c>
      <c r="G113" s="61">
        <v>39600</v>
      </c>
    </row>
    <row r="114" spans="1:7" x14ac:dyDescent="0.3">
      <c r="A114" s="240" t="s">
        <v>74</v>
      </c>
      <c r="B114" s="61">
        <v>4</v>
      </c>
      <c r="C114" s="61">
        <v>64109584.060000002</v>
      </c>
      <c r="D114" s="61">
        <v>172188</v>
      </c>
      <c r="E114" s="61">
        <v>86077</v>
      </c>
      <c r="F114" s="61">
        <v>81641.000001372217</v>
      </c>
      <c r="G114" s="61">
        <v>58217.50000309186</v>
      </c>
    </row>
    <row r="115" spans="1:7" x14ac:dyDescent="0.3">
      <c r="A115" s="240" t="s">
        <v>92</v>
      </c>
      <c r="B115" s="61">
        <v>1</v>
      </c>
      <c r="C115" s="61">
        <v>1000000</v>
      </c>
      <c r="D115" s="61">
        <v>202</v>
      </c>
      <c r="E115" s="61">
        <v>0</v>
      </c>
      <c r="F115" s="61">
        <v>101</v>
      </c>
      <c r="G115" s="61">
        <v>0</v>
      </c>
    </row>
    <row r="116" spans="1:7" x14ac:dyDescent="0.3">
      <c r="A116" s="240" t="s">
        <v>72</v>
      </c>
      <c r="B116" s="61">
        <v>16</v>
      </c>
      <c r="C116" s="61">
        <v>219664101.83000007</v>
      </c>
      <c r="D116" s="61">
        <v>175143</v>
      </c>
      <c r="E116" s="61">
        <v>1165208</v>
      </c>
      <c r="F116" s="61">
        <v>100203.27699347214</v>
      </c>
      <c r="G116" s="61">
        <v>648774.48387256637</v>
      </c>
    </row>
    <row r="117" spans="1:7" x14ac:dyDescent="0.3">
      <c r="A117" s="240" t="s">
        <v>78</v>
      </c>
      <c r="B117" s="61">
        <v>15</v>
      </c>
      <c r="C117" s="61">
        <v>24197652.240000002</v>
      </c>
      <c r="D117" s="61">
        <v>4573</v>
      </c>
      <c r="E117" s="61">
        <v>0</v>
      </c>
      <c r="F117" s="61">
        <v>3870.9999999999973</v>
      </c>
      <c r="G117" s="61">
        <v>0</v>
      </c>
    </row>
    <row r="118" spans="1:7" x14ac:dyDescent="0.3">
      <c r="A118" s="240" t="s">
        <v>66</v>
      </c>
      <c r="B118" s="61">
        <v>1</v>
      </c>
      <c r="C118" s="61">
        <v>5356039.08</v>
      </c>
      <c r="D118" s="61">
        <v>27429</v>
      </c>
      <c r="E118" s="61">
        <v>0</v>
      </c>
      <c r="F118" s="61">
        <v>17143.125</v>
      </c>
      <c r="G118" s="61">
        <v>0</v>
      </c>
    </row>
    <row r="119" spans="1:7" x14ac:dyDescent="0.3">
      <c r="A119" s="240" t="s">
        <v>73</v>
      </c>
      <c r="B119" s="61">
        <v>9</v>
      </c>
      <c r="C119" s="61">
        <v>39203102.329999998</v>
      </c>
      <c r="D119" s="61">
        <v>23221.77</v>
      </c>
      <c r="E119" s="61">
        <v>21773</v>
      </c>
      <c r="F119" s="61">
        <v>18374.957626493087</v>
      </c>
      <c r="G119" s="61">
        <v>16329.75</v>
      </c>
    </row>
    <row r="120" spans="1:7" x14ac:dyDescent="0.3">
      <c r="A120" s="240" t="s">
        <v>87</v>
      </c>
      <c r="B120" s="61">
        <v>8</v>
      </c>
      <c r="C120" s="61">
        <v>10523071.030000001</v>
      </c>
      <c r="D120" s="61">
        <v>6561</v>
      </c>
      <c r="E120" s="61">
        <v>426665</v>
      </c>
      <c r="F120" s="61">
        <v>2460.375001143705</v>
      </c>
      <c r="G120" s="61">
        <v>159999.3750383571</v>
      </c>
    </row>
    <row r="121" spans="1:7" x14ac:dyDescent="0.3">
      <c r="A121" s="240" t="s">
        <v>88</v>
      </c>
      <c r="B121" s="61">
        <v>2</v>
      </c>
      <c r="C121" s="61">
        <v>20055402.289999999</v>
      </c>
      <c r="D121" s="61">
        <v>8832</v>
      </c>
      <c r="E121" s="61">
        <v>0</v>
      </c>
      <c r="F121" s="61">
        <v>8832</v>
      </c>
      <c r="G121" s="61">
        <v>0</v>
      </c>
    </row>
    <row r="122" spans="1:7" x14ac:dyDescent="0.3">
      <c r="A122" s="240" t="s">
        <v>65</v>
      </c>
      <c r="B122" s="61">
        <v>5</v>
      </c>
      <c r="C122" s="61">
        <v>181635090.97</v>
      </c>
      <c r="D122" s="61">
        <v>543332</v>
      </c>
      <c r="E122" s="61">
        <v>89077</v>
      </c>
      <c r="F122" s="61">
        <v>269931.72549152729</v>
      </c>
      <c r="G122" s="61">
        <v>57128.037681851834</v>
      </c>
    </row>
    <row r="123" spans="1:7" x14ac:dyDescent="0.3">
      <c r="A123" s="240" t="s">
        <v>82</v>
      </c>
      <c r="B123" s="61">
        <v>7</v>
      </c>
      <c r="C123" s="61">
        <v>42673444.159999996</v>
      </c>
      <c r="D123" s="61">
        <v>51705.189999999988</v>
      </c>
      <c r="E123" s="61">
        <v>123333.25</v>
      </c>
      <c r="F123" s="61">
        <v>29052.810339100241</v>
      </c>
      <c r="G123" s="61">
        <v>78902.147561010148</v>
      </c>
    </row>
    <row r="124" spans="1:7" x14ac:dyDescent="0.3">
      <c r="A124" s="241" t="s">
        <v>39</v>
      </c>
      <c r="B124" s="85">
        <v>109</v>
      </c>
      <c r="C124" s="85">
        <v>920129618.43999994</v>
      </c>
      <c r="D124" s="85">
        <v>1293388.54</v>
      </c>
      <c r="E124" s="85">
        <v>3539599.65</v>
      </c>
      <c r="F124" s="85">
        <v>712067.74734486442</v>
      </c>
      <c r="G124" s="85">
        <v>2101344.8118544267</v>
      </c>
    </row>
    <row r="126" spans="1:7" ht="18" x14ac:dyDescent="0.35">
      <c r="A126" s="1" t="s">
        <v>176</v>
      </c>
    </row>
    <row r="128" spans="1:7" x14ac:dyDescent="0.3">
      <c r="A128" s="87" t="s">
        <v>173</v>
      </c>
      <c r="B128" s="87" t="s">
        <v>163</v>
      </c>
      <c r="C128" s="87" t="s">
        <v>259</v>
      </c>
      <c r="D128" s="87" t="s">
        <v>164</v>
      </c>
      <c r="E128" s="87" t="s">
        <v>165</v>
      </c>
      <c r="F128" s="87" t="s">
        <v>166</v>
      </c>
      <c r="G128" s="87" t="s">
        <v>167</v>
      </c>
    </row>
    <row r="129" spans="1:7" x14ac:dyDescent="0.3">
      <c r="A129" s="6" t="s">
        <v>97</v>
      </c>
      <c r="B129">
        <v>97</v>
      </c>
      <c r="C129" s="61">
        <v>867856453.34000027</v>
      </c>
      <c r="D129" s="61">
        <v>1174636.54</v>
      </c>
      <c r="E129" s="61">
        <v>3483713.65</v>
      </c>
      <c r="F129" s="61">
        <v>607882.24734560947</v>
      </c>
      <c r="G129" s="61">
        <v>2050902.0618544265</v>
      </c>
    </row>
    <row r="130" spans="1:7" x14ac:dyDescent="0.3">
      <c r="A130" s="6" t="s">
        <v>103</v>
      </c>
      <c r="B130">
        <v>7</v>
      </c>
      <c r="C130" s="61">
        <v>44178311.079999998</v>
      </c>
      <c r="D130" s="61">
        <v>117999</v>
      </c>
      <c r="E130" s="61">
        <v>55886</v>
      </c>
      <c r="F130" s="61">
        <v>103840.62499889347</v>
      </c>
      <c r="G130" s="61">
        <v>50442.75</v>
      </c>
    </row>
    <row r="131" spans="1:7" x14ac:dyDescent="0.3">
      <c r="A131" s="6" t="s">
        <v>105</v>
      </c>
      <c r="B131">
        <v>5</v>
      </c>
      <c r="C131" s="61">
        <v>8094854.0199999996</v>
      </c>
      <c r="D131" s="61">
        <v>753</v>
      </c>
      <c r="E131" s="61">
        <v>0</v>
      </c>
      <c r="F131" s="61">
        <v>344.87500036166352</v>
      </c>
      <c r="G131" s="61">
        <v>0</v>
      </c>
    </row>
    <row r="132" spans="1:7" x14ac:dyDescent="0.3">
      <c r="A132" s="53" t="s">
        <v>39</v>
      </c>
      <c r="B132" s="84">
        <v>109</v>
      </c>
      <c r="C132" s="85">
        <v>920129618.4400003</v>
      </c>
      <c r="D132" s="85">
        <v>1293388.54</v>
      </c>
      <c r="E132" s="85">
        <v>3539599.65</v>
      </c>
      <c r="F132" s="85">
        <v>712067.74734486465</v>
      </c>
      <c r="G132" s="85">
        <v>2101344.8118544267</v>
      </c>
    </row>
  </sheetData>
  <mergeCells count="7">
    <mergeCell ref="A26:A28"/>
    <mergeCell ref="A7:A9"/>
    <mergeCell ref="A12:A14"/>
    <mergeCell ref="A15:A18"/>
    <mergeCell ref="A19:A20"/>
    <mergeCell ref="A21:A23"/>
    <mergeCell ref="A24:A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8F71-420B-4C4D-B48F-60B14E2EB1C1}">
  <sheetPr codeName="Sheet10">
    <tabColor theme="9"/>
  </sheetPr>
  <dimension ref="A1:E71"/>
  <sheetViews>
    <sheetView topLeftCell="A41" zoomScaleNormal="100" workbookViewId="0">
      <selection activeCell="D23" sqref="D23"/>
    </sheetView>
  </sheetViews>
  <sheetFormatPr defaultRowHeight="14.4" x14ac:dyDescent="0.3"/>
  <cols>
    <col min="1" max="1" width="47.109375" bestFit="1" customWidth="1"/>
    <col min="2" max="5" width="46.77734375" customWidth="1"/>
  </cols>
  <sheetData>
    <row r="1" spans="1:3" ht="18" x14ac:dyDescent="0.35">
      <c r="A1" s="1" t="s">
        <v>129</v>
      </c>
    </row>
    <row r="2" spans="1:3" x14ac:dyDescent="0.3">
      <c r="A2" s="51" t="s">
        <v>318</v>
      </c>
    </row>
    <row r="3" spans="1:3" x14ac:dyDescent="0.3">
      <c r="A3" s="51"/>
    </row>
    <row r="4" spans="1:3" ht="18" x14ac:dyDescent="0.35">
      <c r="A4" s="1" t="s">
        <v>329</v>
      </c>
    </row>
    <row r="6" spans="1:3" x14ac:dyDescent="0.3">
      <c r="A6" s="29" t="s">
        <v>330</v>
      </c>
      <c r="B6" s="54" t="s">
        <v>163</v>
      </c>
      <c r="C6" s="54" t="s">
        <v>259</v>
      </c>
    </row>
    <row r="7" spans="1:3" x14ac:dyDescent="0.3">
      <c r="A7" s="6" t="s">
        <v>320</v>
      </c>
      <c r="B7">
        <v>12</v>
      </c>
      <c r="C7" s="61">
        <v>679883376.72000003</v>
      </c>
    </row>
    <row r="8" spans="1:3" x14ac:dyDescent="0.3">
      <c r="A8" s="6" t="s">
        <v>321</v>
      </c>
      <c r="B8">
        <v>5</v>
      </c>
      <c r="C8" s="61">
        <v>192614403.05000001</v>
      </c>
    </row>
    <row r="9" spans="1:3" x14ac:dyDescent="0.3">
      <c r="A9" s="6" t="s">
        <v>322</v>
      </c>
      <c r="B9">
        <v>8</v>
      </c>
      <c r="C9" s="61">
        <v>115778603.25999999</v>
      </c>
    </row>
    <row r="10" spans="1:3" x14ac:dyDescent="0.3">
      <c r="A10" s="6" t="s">
        <v>323</v>
      </c>
      <c r="B10">
        <v>3</v>
      </c>
      <c r="C10" s="61">
        <v>28707197.640000001</v>
      </c>
    </row>
    <row r="11" spans="1:3" x14ac:dyDescent="0.3">
      <c r="A11" s="53" t="s">
        <v>39</v>
      </c>
      <c r="B11" s="84">
        <v>28</v>
      </c>
      <c r="C11" s="85">
        <v>1016983580.6700001</v>
      </c>
    </row>
    <row r="13" spans="1:3" ht="18" x14ac:dyDescent="0.35">
      <c r="A13" s="1" t="s">
        <v>331</v>
      </c>
    </row>
    <row r="14" spans="1:3" ht="18" x14ac:dyDescent="0.35">
      <c r="A14" s="1"/>
    </row>
    <row r="15" spans="1:3" x14ac:dyDescent="0.3">
      <c r="A15" s="202" t="s">
        <v>162</v>
      </c>
      <c r="B15" s="203" t="s">
        <v>323</v>
      </c>
    </row>
    <row r="17" spans="1:3" x14ac:dyDescent="0.3">
      <c r="A17" s="54" t="s">
        <v>333</v>
      </c>
      <c r="B17" s="54" t="s">
        <v>163</v>
      </c>
      <c r="C17" s="54" t="s">
        <v>259</v>
      </c>
    </row>
    <row r="18" spans="1:3" x14ac:dyDescent="0.3">
      <c r="A18" s="200" t="s">
        <v>187</v>
      </c>
      <c r="B18" s="201">
        <v>1</v>
      </c>
      <c r="C18" s="242">
        <v>14275671.399999999</v>
      </c>
    </row>
    <row r="19" spans="1:3" x14ac:dyDescent="0.3">
      <c r="A19" s="92" t="s">
        <v>332</v>
      </c>
      <c r="B19">
        <v>1</v>
      </c>
      <c r="C19" s="60">
        <v>14275671.399999999</v>
      </c>
    </row>
    <row r="20" spans="1:3" x14ac:dyDescent="0.3">
      <c r="A20" s="200" t="s">
        <v>67</v>
      </c>
      <c r="B20" s="201">
        <v>1</v>
      </c>
      <c r="C20" s="242">
        <v>5204207.66</v>
      </c>
    </row>
    <row r="21" spans="1:3" x14ac:dyDescent="0.3">
      <c r="A21" s="92" t="s">
        <v>332</v>
      </c>
      <c r="B21">
        <v>1</v>
      </c>
      <c r="C21" s="60">
        <v>5204207.66</v>
      </c>
    </row>
    <row r="22" spans="1:3" x14ac:dyDescent="0.3">
      <c r="A22" s="200" t="s">
        <v>71</v>
      </c>
      <c r="B22" s="201">
        <v>1</v>
      </c>
      <c r="C22" s="242">
        <v>9227318.5800000001</v>
      </c>
    </row>
    <row r="23" spans="1:3" x14ac:dyDescent="0.3">
      <c r="A23" s="92" t="s">
        <v>332</v>
      </c>
      <c r="B23">
        <v>1</v>
      </c>
      <c r="C23" s="60">
        <v>9227318.5800000001</v>
      </c>
    </row>
    <row r="24" spans="1:3" x14ac:dyDescent="0.3">
      <c r="A24" s="53" t="s">
        <v>39</v>
      </c>
      <c r="B24" s="84">
        <v>3</v>
      </c>
      <c r="C24" s="86">
        <v>28707197.639999997</v>
      </c>
    </row>
    <row r="26" spans="1:3" ht="18" x14ac:dyDescent="0.35">
      <c r="A26" s="1" t="s">
        <v>334</v>
      </c>
    </row>
    <row r="28" spans="1:3" x14ac:dyDescent="0.3">
      <c r="A28" s="202" t="s">
        <v>162</v>
      </c>
      <c r="B28" s="203" t="s">
        <v>320</v>
      </c>
    </row>
    <row r="30" spans="1:3" x14ac:dyDescent="0.3">
      <c r="A30" s="54" t="s">
        <v>93</v>
      </c>
      <c r="B30" s="54" t="s">
        <v>163</v>
      </c>
      <c r="C30" s="54" t="s">
        <v>259</v>
      </c>
    </row>
    <row r="31" spans="1:3" x14ac:dyDescent="0.3">
      <c r="A31" s="6" t="s">
        <v>65</v>
      </c>
      <c r="B31">
        <v>8</v>
      </c>
      <c r="C31" s="60">
        <v>498430009.85000002</v>
      </c>
    </row>
    <row r="32" spans="1:3" x14ac:dyDescent="0.3">
      <c r="A32" s="6" t="s">
        <v>77</v>
      </c>
      <c r="B32">
        <v>1</v>
      </c>
      <c r="C32" s="60">
        <v>105000000</v>
      </c>
    </row>
    <row r="33" spans="1:3" x14ac:dyDescent="0.3">
      <c r="A33" s="6" t="s">
        <v>74</v>
      </c>
      <c r="B33">
        <v>2</v>
      </c>
      <c r="C33" s="60">
        <v>66496316.170000002</v>
      </c>
    </row>
    <row r="34" spans="1:3" x14ac:dyDescent="0.3">
      <c r="A34" s="6" t="s">
        <v>90</v>
      </c>
      <c r="B34">
        <v>1</v>
      </c>
      <c r="C34" s="60">
        <v>9957050.6999999993</v>
      </c>
    </row>
    <row r="35" spans="1:3" x14ac:dyDescent="0.3">
      <c r="A35" s="53" t="s">
        <v>39</v>
      </c>
      <c r="B35" s="84">
        <v>12</v>
      </c>
      <c r="C35" s="86">
        <v>679883376.71999991</v>
      </c>
    </row>
    <row r="37" spans="1:3" ht="18" x14ac:dyDescent="0.35">
      <c r="A37" s="1" t="s">
        <v>335</v>
      </c>
    </row>
    <row r="39" spans="1:3" x14ac:dyDescent="0.3">
      <c r="A39" s="202" t="s">
        <v>162</v>
      </c>
      <c r="B39" s="203" t="s">
        <v>321</v>
      </c>
    </row>
    <row r="41" spans="1:3" x14ac:dyDescent="0.3">
      <c r="A41" s="54" t="s">
        <v>93</v>
      </c>
      <c r="B41" s="54" t="s">
        <v>163</v>
      </c>
      <c r="C41" s="54" t="s">
        <v>259</v>
      </c>
    </row>
    <row r="42" spans="1:3" x14ac:dyDescent="0.3">
      <c r="A42" s="6" t="s">
        <v>66</v>
      </c>
      <c r="B42">
        <v>1</v>
      </c>
      <c r="C42" s="60">
        <v>149797153.05000001</v>
      </c>
    </row>
    <row r="43" spans="1:3" x14ac:dyDescent="0.3">
      <c r="A43" s="6" t="s">
        <v>187</v>
      </c>
      <c r="B43">
        <v>3</v>
      </c>
      <c r="C43" s="60">
        <v>42500000</v>
      </c>
    </row>
    <row r="44" spans="1:3" x14ac:dyDescent="0.3">
      <c r="A44" s="6" t="s">
        <v>82</v>
      </c>
      <c r="B44">
        <v>1</v>
      </c>
      <c r="C44" s="60">
        <v>317250</v>
      </c>
    </row>
    <row r="45" spans="1:3" x14ac:dyDescent="0.3">
      <c r="A45" s="53" t="s">
        <v>39</v>
      </c>
      <c r="B45" s="84">
        <v>5</v>
      </c>
      <c r="C45" s="86">
        <v>192614403.05000001</v>
      </c>
    </row>
    <row r="47" spans="1:3" ht="18" x14ac:dyDescent="0.35">
      <c r="A47" s="1" t="s">
        <v>336</v>
      </c>
    </row>
    <row r="49" spans="1:5" x14ac:dyDescent="0.3">
      <c r="A49" s="202" t="s">
        <v>162</v>
      </c>
      <c r="B49" s="203" t="s">
        <v>322</v>
      </c>
    </row>
    <row r="51" spans="1:5" x14ac:dyDescent="0.3">
      <c r="A51" s="88" t="s">
        <v>179</v>
      </c>
      <c r="B51" s="88" t="s">
        <v>257</v>
      </c>
      <c r="C51" s="54" t="s">
        <v>259</v>
      </c>
    </row>
    <row r="52" spans="1:5" x14ac:dyDescent="0.3">
      <c r="A52" s="6" t="s">
        <v>187</v>
      </c>
      <c r="B52">
        <v>1</v>
      </c>
      <c r="C52" s="60">
        <v>37207871.370000005</v>
      </c>
    </row>
    <row r="53" spans="1:5" x14ac:dyDescent="0.3">
      <c r="A53" s="6" t="s">
        <v>82</v>
      </c>
      <c r="B53">
        <v>2</v>
      </c>
      <c r="C53" s="60">
        <v>23849069.470000003</v>
      </c>
    </row>
    <row r="54" spans="1:5" x14ac:dyDescent="0.3">
      <c r="A54" s="6" t="s">
        <v>67</v>
      </c>
      <c r="B54">
        <v>1</v>
      </c>
      <c r="C54" s="60">
        <v>23227404.219999999</v>
      </c>
    </row>
    <row r="55" spans="1:5" x14ac:dyDescent="0.3">
      <c r="A55" s="6" t="s">
        <v>66</v>
      </c>
      <c r="B55">
        <v>1</v>
      </c>
      <c r="C55" s="60">
        <v>13030299.59</v>
      </c>
    </row>
    <row r="56" spans="1:5" x14ac:dyDescent="0.3">
      <c r="A56" s="6" t="s">
        <v>73</v>
      </c>
      <c r="B56">
        <v>1</v>
      </c>
      <c r="C56" s="60">
        <v>12800000</v>
      </c>
    </row>
    <row r="57" spans="1:5" x14ac:dyDescent="0.3">
      <c r="A57" s="6" t="s">
        <v>74</v>
      </c>
      <c r="B57">
        <v>1</v>
      </c>
      <c r="C57" s="60">
        <v>3827778.4</v>
      </c>
    </row>
    <row r="58" spans="1:5" x14ac:dyDescent="0.3">
      <c r="A58" s="6" t="s">
        <v>78</v>
      </c>
      <c r="B58">
        <v>1</v>
      </c>
      <c r="C58" s="60">
        <v>1836180.21</v>
      </c>
    </row>
    <row r="59" spans="1:5" x14ac:dyDescent="0.3">
      <c r="A59" s="53" t="s">
        <v>39</v>
      </c>
      <c r="B59" s="84">
        <v>8</v>
      </c>
      <c r="C59" s="86">
        <v>115778603.25999999</v>
      </c>
    </row>
    <row r="61" spans="1:5" ht="18" x14ac:dyDescent="0.35">
      <c r="A61" s="1" t="s">
        <v>337</v>
      </c>
    </row>
    <row r="63" spans="1:5" x14ac:dyDescent="0.3">
      <c r="A63" s="54" t="s">
        <v>362</v>
      </c>
      <c r="B63" s="54" t="s">
        <v>163</v>
      </c>
      <c r="C63" s="215" t="s">
        <v>363</v>
      </c>
      <c r="D63" s="216" t="s">
        <v>364</v>
      </c>
      <c r="E63" s="216" t="s">
        <v>365</v>
      </c>
    </row>
    <row r="64" spans="1:5" x14ac:dyDescent="0.3">
      <c r="A64" s="200" t="s">
        <v>320</v>
      </c>
      <c r="B64" s="201">
        <v>9</v>
      </c>
      <c r="C64" s="214">
        <v>454924680.46999997</v>
      </c>
      <c r="D64" s="214">
        <v>9758</v>
      </c>
      <c r="E64" s="214">
        <v>1685.8275193181853</v>
      </c>
    </row>
    <row r="65" spans="1:5" x14ac:dyDescent="0.3">
      <c r="A65" s="92" t="s">
        <v>65</v>
      </c>
      <c r="B65">
        <v>6</v>
      </c>
      <c r="C65" s="61">
        <v>283428364.30000001</v>
      </c>
      <c r="D65" s="61">
        <v>8758</v>
      </c>
      <c r="E65" s="61">
        <v>1251.9199710205071</v>
      </c>
    </row>
    <row r="66" spans="1:5" x14ac:dyDescent="0.3">
      <c r="A66" s="92" t="s">
        <v>77</v>
      </c>
      <c r="B66">
        <v>1</v>
      </c>
      <c r="C66" s="61">
        <v>105000000</v>
      </c>
      <c r="D66" s="61">
        <v>630</v>
      </c>
      <c r="E66" s="61">
        <v>144.9863013698631</v>
      </c>
    </row>
    <row r="67" spans="1:5" x14ac:dyDescent="0.3">
      <c r="A67" s="92" t="s">
        <v>74</v>
      </c>
      <c r="B67">
        <v>2</v>
      </c>
      <c r="C67" s="61">
        <v>66496316.170000002</v>
      </c>
      <c r="D67" s="61">
        <v>370</v>
      </c>
      <c r="E67" s="61">
        <v>288.92124692781499</v>
      </c>
    </row>
    <row r="68" spans="1:5" x14ac:dyDescent="0.3">
      <c r="A68" s="200" t="s">
        <v>323</v>
      </c>
      <c r="B68" s="201">
        <v>2</v>
      </c>
      <c r="C68" s="214">
        <v>10163009.48</v>
      </c>
      <c r="D68" s="214">
        <v>411</v>
      </c>
      <c r="E68" s="214">
        <v>170.19379843982961</v>
      </c>
    </row>
    <row r="69" spans="1:5" x14ac:dyDescent="0.3">
      <c r="A69" s="92" t="s">
        <v>187</v>
      </c>
      <c r="B69">
        <v>1</v>
      </c>
      <c r="C69" s="61">
        <v>7461651.5499999998</v>
      </c>
      <c r="D69" s="61">
        <v>150</v>
      </c>
      <c r="E69" s="61">
        <v>8.333333335152</v>
      </c>
    </row>
    <row r="70" spans="1:5" x14ac:dyDescent="0.3">
      <c r="A70" s="92" t="s">
        <v>67</v>
      </c>
      <c r="B70">
        <v>1</v>
      </c>
      <c r="C70" s="61">
        <v>2701357.93</v>
      </c>
      <c r="D70" s="61">
        <v>261</v>
      </c>
      <c r="E70" s="61">
        <v>161.86046510467762</v>
      </c>
    </row>
    <row r="71" spans="1:5" x14ac:dyDescent="0.3">
      <c r="A71" s="53" t="s">
        <v>39</v>
      </c>
      <c r="B71" s="84">
        <v>11</v>
      </c>
      <c r="C71" s="85">
        <v>465087689.94999999</v>
      </c>
      <c r="D71" s="85">
        <v>10169</v>
      </c>
      <c r="E71" s="85">
        <v>1856.0213177580149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62DD-EFA1-4B5B-8B3B-72858F572243}">
  <sheetPr codeName="Sheet11">
    <tabColor theme="9"/>
  </sheetPr>
  <dimension ref="A1:F21"/>
  <sheetViews>
    <sheetView workbookViewId="0">
      <selection activeCell="F14" sqref="F14"/>
    </sheetView>
  </sheetViews>
  <sheetFormatPr defaultRowHeight="14.4" x14ac:dyDescent="0.3"/>
  <cols>
    <col min="1" max="1" width="73" bestFit="1" customWidth="1"/>
    <col min="2" max="3" width="23.77734375" customWidth="1"/>
    <col min="6" max="6" width="23" customWidth="1"/>
  </cols>
  <sheetData>
    <row r="1" spans="1:6" ht="18" x14ac:dyDescent="0.35">
      <c r="A1" s="258" t="s">
        <v>339</v>
      </c>
      <c r="B1" s="259"/>
      <c r="D1" s="258" t="s">
        <v>57</v>
      </c>
      <c r="E1" s="259"/>
      <c r="F1" s="259"/>
    </row>
    <row r="2" spans="1:6" x14ac:dyDescent="0.3">
      <c r="A2" s="51" t="s">
        <v>338</v>
      </c>
    </row>
    <row r="4" spans="1:6" ht="18" x14ac:dyDescent="0.35">
      <c r="A4" s="1" t="s">
        <v>366</v>
      </c>
    </row>
    <row r="6" spans="1:6" x14ac:dyDescent="0.3">
      <c r="A6" t="s">
        <v>351</v>
      </c>
      <c r="B6" s="212">
        <v>2397</v>
      </c>
      <c r="C6" t="s">
        <v>352</v>
      </c>
    </row>
    <row r="7" spans="1:6" x14ac:dyDescent="0.3">
      <c r="A7" t="s">
        <v>353</v>
      </c>
      <c r="B7" s="212">
        <v>1125</v>
      </c>
      <c r="C7" t="s">
        <v>352</v>
      </c>
    </row>
    <row r="8" spans="1:6" x14ac:dyDescent="0.3">
      <c r="A8" t="s">
        <v>354</v>
      </c>
      <c r="B8" s="39">
        <v>120</v>
      </c>
      <c r="C8" t="s">
        <v>119</v>
      </c>
    </row>
    <row r="9" spans="1:6" x14ac:dyDescent="0.3">
      <c r="A9" t="s">
        <v>355</v>
      </c>
      <c r="B9" s="39">
        <v>289</v>
      </c>
      <c r="C9" t="s">
        <v>119</v>
      </c>
    </row>
    <row r="10" spans="1:6" x14ac:dyDescent="0.3">
      <c r="A10" t="s">
        <v>356</v>
      </c>
      <c r="B10" s="39" t="s">
        <v>357</v>
      </c>
    </row>
    <row r="11" spans="1:6" x14ac:dyDescent="0.3">
      <c r="A11" s="98" t="s">
        <v>358</v>
      </c>
      <c r="B11" s="213">
        <v>4.5999999999999996</v>
      </c>
      <c r="C11" t="s">
        <v>359</v>
      </c>
    </row>
    <row r="12" spans="1:6" x14ac:dyDescent="0.3">
      <c r="A12" s="98" t="s">
        <v>360</v>
      </c>
      <c r="B12" s="213">
        <v>2.9</v>
      </c>
      <c r="C12" t="s">
        <v>359</v>
      </c>
    </row>
    <row r="13" spans="1:6" x14ac:dyDescent="0.3">
      <c r="A13" s="98" t="s">
        <v>361</v>
      </c>
      <c r="B13" s="213">
        <v>1.7</v>
      </c>
      <c r="C13" t="s">
        <v>140</v>
      </c>
    </row>
    <row r="15" spans="1:6" ht="18" x14ac:dyDescent="0.35">
      <c r="A15" s="258" t="s">
        <v>367</v>
      </c>
      <c r="B15" s="259"/>
      <c r="C15" s="259"/>
    </row>
    <row r="17" spans="1:2" ht="28.8" x14ac:dyDescent="0.3">
      <c r="A17" s="217" t="s">
        <v>368</v>
      </c>
      <c r="B17" s="218" t="s">
        <v>373</v>
      </c>
    </row>
    <row r="18" spans="1:2" x14ac:dyDescent="0.3">
      <c r="A18" s="219" t="s">
        <v>369</v>
      </c>
      <c r="B18" s="220">
        <v>37</v>
      </c>
    </row>
    <row r="19" spans="1:2" x14ac:dyDescent="0.3">
      <c r="A19" s="219" t="s">
        <v>370</v>
      </c>
      <c r="B19" s="220">
        <v>192</v>
      </c>
    </row>
    <row r="20" spans="1:2" x14ac:dyDescent="0.3">
      <c r="A20" s="219" t="s">
        <v>371</v>
      </c>
      <c r="B20" s="220">
        <v>229</v>
      </c>
    </row>
    <row r="21" spans="1:2" x14ac:dyDescent="0.3">
      <c r="A21" s="295" t="s">
        <v>372</v>
      </c>
      <c r="B21" s="296"/>
    </row>
  </sheetData>
  <mergeCells count="4">
    <mergeCell ref="D1:F1"/>
    <mergeCell ref="A1:B1"/>
    <mergeCell ref="A21:B21"/>
    <mergeCell ref="A15: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D969-FFC6-490F-9EC8-1F43528FECC9}">
  <sheetPr codeName="Sheet1">
    <tabColor theme="5" tint="0.59999389629810485"/>
  </sheetPr>
  <dimension ref="A1:R91"/>
  <sheetViews>
    <sheetView topLeftCell="J9" zoomScaleNormal="100" workbookViewId="0">
      <selection activeCell="O39" sqref="O39:Q39"/>
    </sheetView>
  </sheetViews>
  <sheetFormatPr defaultColWidth="38.33203125" defaultRowHeight="14.4" x14ac:dyDescent="0.3"/>
  <cols>
    <col min="1" max="1" width="61.109375" customWidth="1"/>
    <col min="2" max="17" width="16.77734375" customWidth="1"/>
  </cols>
  <sheetData>
    <row r="1" spans="1:6" ht="18" x14ac:dyDescent="0.35">
      <c r="A1" s="258" t="s">
        <v>0</v>
      </c>
      <c r="B1" s="259"/>
    </row>
    <row r="3" spans="1:6" x14ac:dyDescent="0.3">
      <c r="A3" s="2" t="s">
        <v>1</v>
      </c>
      <c r="B3" s="3" t="s">
        <v>2</v>
      </c>
      <c r="C3" s="4" t="s">
        <v>3</v>
      </c>
      <c r="D3" s="4" t="s">
        <v>4</v>
      </c>
      <c r="E3" s="4" t="s">
        <v>5</v>
      </c>
      <c r="F3" s="5" t="s">
        <v>6</v>
      </c>
    </row>
    <row r="4" spans="1:6" x14ac:dyDescent="0.3">
      <c r="A4" s="6">
        <v>2010</v>
      </c>
      <c r="B4" s="7">
        <v>18.100000000000001</v>
      </c>
      <c r="C4" s="8"/>
      <c r="D4" s="8"/>
      <c r="E4" s="9"/>
      <c r="F4" s="10">
        <v>76.7</v>
      </c>
    </row>
    <row r="5" spans="1:6" x14ac:dyDescent="0.3">
      <c r="A5" s="6">
        <v>2011</v>
      </c>
      <c r="B5" s="11">
        <v>95.7</v>
      </c>
      <c r="C5" s="8"/>
      <c r="D5" s="8"/>
      <c r="E5" s="9"/>
      <c r="F5" s="10"/>
    </row>
    <row r="6" spans="1:6" x14ac:dyDescent="0.3">
      <c r="A6" s="6">
        <v>2012</v>
      </c>
      <c r="B6" s="11">
        <v>9.9</v>
      </c>
      <c r="C6" s="8"/>
      <c r="D6" s="8"/>
      <c r="E6" s="9"/>
      <c r="F6" s="10"/>
    </row>
    <row r="7" spans="1:6" x14ac:dyDescent="0.3">
      <c r="A7" s="6">
        <v>2013</v>
      </c>
      <c r="B7" s="11">
        <v>287.39999999999998</v>
      </c>
      <c r="C7" s="8"/>
      <c r="D7" s="8"/>
      <c r="E7" s="9"/>
      <c r="F7" s="10"/>
    </row>
    <row r="8" spans="1:6" x14ac:dyDescent="0.3">
      <c r="A8" s="6">
        <v>2014</v>
      </c>
      <c r="B8" s="11">
        <v>118.91</v>
      </c>
      <c r="C8" s="8"/>
      <c r="D8" s="8"/>
      <c r="E8" s="9"/>
      <c r="F8" s="10"/>
    </row>
    <row r="9" spans="1:6" x14ac:dyDescent="0.3">
      <c r="A9" s="6">
        <v>2015</v>
      </c>
      <c r="B9" s="11">
        <v>256.85000000000002</v>
      </c>
      <c r="C9" s="8"/>
      <c r="D9" s="8"/>
      <c r="E9" s="9"/>
      <c r="F9" s="10">
        <v>96.84</v>
      </c>
    </row>
    <row r="10" spans="1:6" x14ac:dyDescent="0.3">
      <c r="A10" s="6">
        <v>2016</v>
      </c>
      <c r="B10" s="12">
        <v>947.73946153846146</v>
      </c>
      <c r="C10" s="13"/>
      <c r="D10" s="13"/>
      <c r="E10" s="14"/>
      <c r="F10" s="10"/>
    </row>
    <row r="11" spans="1:6" x14ac:dyDescent="0.3">
      <c r="A11" s="6">
        <v>2017</v>
      </c>
      <c r="B11" s="12">
        <v>614.85</v>
      </c>
      <c r="C11" s="13"/>
      <c r="D11" s="13"/>
      <c r="E11" s="14"/>
      <c r="F11" s="10"/>
    </row>
    <row r="12" spans="1:6" x14ac:dyDescent="0.3">
      <c r="A12" s="6">
        <v>2018</v>
      </c>
      <c r="B12" s="12">
        <v>224.99</v>
      </c>
      <c r="C12" s="13"/>
      <c r="D12" s="13"/>
      <c r="E12" s="15">
        <v>75.83</v>
      </c>
      <c r="F12" s="10"/>
    </row>
    <row r="13" spans="1:6" x14ac:dyDescent="0.3">
      <c r="A13" s="6">
        <v>2019</v>
      </c>
      <c r="B13" s="12">
        <v>1722.2650000000001</v>
      </c>
      <c r="C13" s="16">
        <v>632.22</v>
      </c>
      <c r="D13" s="16">
        <v>625</v>
      </c>
      <c r="E13" s="15"/>
      <c r="F13" s="10"/>
    </row>
    <row r="14" spans="1:6" x14ac:dyDescent="0.3">
      <c r="A14" s="6">
        <v>2020</v>
      </c>
      <c r="B14" s="12">
        <v>1043.8999999999999</v>
      </c>
      <c r="C14" s="16">
        <v>343.27</v>
      </c>
      <c r="D14" s="16">
        <v>268.62</v>
      </c>
      <c r="E14" s="15">
        <v>4.75</v>
      </c>
      <c r="F14" s="10"/>
    </row>
    <row r="15" spans="1:6" x14ac:dyDescent="0.3">
      <c r="A15" s="6">
        <v>2021</v>
      </c>
      <c r="B15" s="12">
        <v>285</v>
      </c>
      <c r="C15" s="17">
        <v>202.67</v>
      </c>
      <c r="D15" s="16">
        <v>260.89</v>
      </c>
      <c r="E15" s="15">
        <v>256.62</v>
      </c>
      <c r="F15" s="10">
        <v>630</v>
      </c>
    </row>
    <row r="16" spans="1:6" x14ac:dyDescent="0.3">
      <c r="A16" s="6">
        <v>2022</v>
      </c>
      <c r="B16" s="12">
        <v>35</v>
      </c>
      <c r="C16" s="16">
        <v>0</v>
      </c>
      <c r="D16" s="15">
        <v>184.85</v>
      </c>
      <c r="E16" s="15">
        <v>0</v>
      </c>
      <c r="F16" s="10">
        <v>0</v>
      </c>
    </row>
    <row r="17" spans="1:17" x14ac:dyDescent="0.3">
      <c r="A17" s="6">
        <v>2023</v>
      </c>
      <c r="B17" s="12">
        <v>60</v>
      </c>
      <c r="C17" s="16">
        <v>0</v>
      </c>
      <c r="D17" s="16">
        <v>399.84000000000003</v>
      </c>
      <c r="E17" s="15">
        <v>0</v>
      </c>
      <c r="F17" s="10">
        <v>0</v>
      </c>
    </row>
    <row r="18" spans="1:17" x14ac:dyDescent="0.3">
      <c r="A18" s="6">
        <v>2024</v>
      </c>
      <c r="B18" s="18">
        <v>1236.99</v>
      </c>
      <c r="C18" s="15">
        <v>0</v>
      </c>
      <c r="D18" s="15">
        <v>425.16</v>
      </c>
      <c r="E18" s="15">
        <v>0</v>
      </c>
      <c r="F18" s="10">
        <v>0</v>
      </c>
    </row>
    <row r="19" spans="1:17" x14ac:dyDescent="0.3">
      <c r="A19" s="6">
        <v>2025</v>
      </c>
      <c r="B19" s="46">
        <v>1025</v>
      </c>
      <c r="C19" s="19">
        <v>0</v>
      </c>
      <c r="D19" s="15">
        <v>637.04</v>
      </c>
      <c r="E19" s="15">
        <v>0</v>
      </c>
      <c r="F19" s="10">
        <v>0</v>
      </c>
    </row>
    <row r="20" spans="1:17" x14ac:dyDescent="0.3">
      <c r="A20" s="20" t="s">
        <v>7</v>
      </c>
      <c r="B20" s="21">
        <f>SUM(B4:B19)</f>
        <v>7982.5944615384615</v>
      </c>
      <c r="C20" s="22">
        <f>SUM(C4:C19)</f>
        <v>1178.1600000000001</v>
      </c>
      <c r="D20" s="23">
        <f>SUM(D4:D19)</f>
        <v>2801.3999999999996</v>
      </c>
      <c r="E20" s="24">
        <f>SUM(E4:E18)</f>
        <v>337.2</v>
      </c>
      <c r="F20" s="25">
        <f>SUM(F4:F18)</f>
        <v>803.54</v>
      </c>
    </row>
    <row r="21" spans="1:17" x14ac:dyDescent="0.3">
      <c r="B21" s="26"/>
      <c r="F21" s="27"/>
    </row>
    <row r="22" spans="1:17" x14ac:dyDescent="0.3">
      <c r="A22" s="6" t="s">
        <v>8</v>
      </c>
      <c r="B22" s="47">
        <v>5</v>
      </c>
      <c r="C22" s="48">
        <v>5.5</v>
      </c>
      <c r="D22" s="48">
        <v>5.9</v>
      </c>
      <c r="E22" s="48">
        <v>6.3</v>
      </c>
      <c r="F22" s="49">
        <v>6.5</v>
      </c>
    </row>
    <row r="24" spans="1:17" x14ac:dyDescent="0.3">
      <c r="A24" s="2" t="s">
        <v>9</v>
      </c>
      <c r="B24" s="28">
        <v>2010</v>
      </c>
      <c r="C24" s="28">
        <v>2011</v>
      </c>
      <c r="D24" s="28">
        <v>2012</v>
      </c>
      <c r="E24" s="28">
        <v>2013</v>
      </c>
      <c r="F24" s="28">
        <v>2014</v>
      </c>
      <c r="G24" s="28">
        <v>2015</v>
      </c>
      <c r="H24" s="28">
        <v>2016</v>
      </c>
      <c r="I24" s="28">
        <v>2017</v>
      </c>
      <c r="J24" s="28">
        <v>2018</v>
      </c>
      <c r="K24" s="28">
        <v>2019</v>
      </c>
      <c r="L24" s="29">
        <v>2020</v>
      </c>
      <c r="M24" s="29">
        <v>2021</v>
      </c>
      <c r="N24" s="29">
        <v>2022</v>
      </c>
      <c r="O24" s="29">
        <v>2023</v>
      </c>
      <c r="P24" s="29">
        <v>2024</v>
      </c>
      <c r="Q24" s="29">
        <v>2025</v>
      </c>
    </row>
    <row r="25" spans="1:17" x14ac:dyDescent="0.3">
      <c r="A25" t="s">
        <v>10</v>
      </c>
      <c r="B25" s="30">
        <v>18.100000000000001</v>
      </c>
      <c r="C25" s="30">
        <v>95.7</v>
      </c>
      <c r="D25" s="30">
        <v>9.9</v>
      </c>
      <c r="E25" s="30">
        <v>287.39999999999998</v>
      </c>
      <c r="F25" s="30">
        <v>118.91</v>
      </c>
      <c r="G25" s="30">
        <v>256.85000000000002</v>
      </c>
      <c r="H25" s="30">
        <v>947.73946153846146</v>
      </c>
      <c r="I25" s="30">
        <v>614.85</v>
      </c>
      <c r="J25" s="30">
        <v>224.99</v>
      </c>
      <c r="K25" s="30">
        <v>1722.2650000000001</v>
      </c>
      <c r="L25" s="30">
        <v>1043.8999999999999</v>
      </c>
      <c r="M25" s="30">
        <v>285</v>
      </c>
      <c r="N25" s="30">
        <v>35</v>
      </c>
      <c r="O25" s="30">
        <v>60</v>
      </c>
      <c r="P25" s="31">
        <v>1236.99</v>
      </c>
      <c r="Q25" s="30">
        <v>1025</v>
      </c>
    </row>
    <row r="26" spans="1:17" x14ac:dyDescent="0.3">
      <c r="A26" t="s">
        <v>11</v>
      </c>
      <c r="B26" s="30">
        <v>18.100000000000001</v>
      </c>
      <c r="C26" s="30">
        <v>113.80000000000001</v>
      </c>
      <c r="D26" s="30">
        <v>47.200000000000017</v>
      </c>
      <c r="E26" s="30">
        <v>334.6</v>
      </c>
      <c r="F26" s="30">
        <v>435.40999999999997</v>
      </c>
      <c r="G26" s="30">
        <v>692.26</v>
      </c>
      <c r="H26" s="30">
        <v>1605.1894615384615</v>
      </c>
      <c r="I26" s="30">
        <v>1975.8794615384618</v>
      </c>
      <c r="J26" s="30">
        <v>1614.5494615384619</v>
      </c>
      <c r="K26" s="30">
        <v>2322.1050000000005</v>
      </c>
      <c r="L26" s="30">
        <v>3316.0050000000001</v>
      </c>
      <c r="M26" s="30">
        <v>3117.3249999999998</v>
      </c>
      <c r="N26" s="30">
        <v>3151.605</v>
      </c>
      <c r="O26" s="30">
        <v>3055.45</v>
      </c>
      <c r="P26" s="31">
        <v>2834.26</v>
      </c>
      <c r="Q26" s="30">
        <v>2672</v>
      </c>
    </row>
    <row r="27" spans="1:17" x14ac:dyDescent="0.3">
      <c r="A27" t="s">
        <v>12</v>
      </c>
      <c r="B27" s="30">
        <v>1</v>
      </c>
      <c r="C27" s="30">
        <v>5</v>
      </c>
      <c r="D27" s="30">
        <v>2</v>
      </c>
      <c r="E27" s="30">
        <v>4</v>
      </c>
      <c r="F27" s="30">
        <v>7</v>
      </c>
      <c r="G27" s="30">
        <v>20</v>
      </c>
      <c r="H27" s="30">
        <v>23</v>
      </c>
      <c r="I27" s="30">
        <v>4</v>
      </c>
      <c r="J27" s="30">
        <v>7</v>
      </c>
      <c r="K27" s="30">
        <v>18</v>
      </c>
      <c r="L27" s="30">
        <v>7</v>
      </c>
      <c r="M27" s="30">
        <v>3</v>
      </c>
      <c r="N27" s="30">
        <v>2</v>
      </c>
      <c r="O27" s="30">
        <v>2</v>
      </c>
      <c r="P27" s="31">
        <v>3</v>
      </c>
      <c r="Q27" s="30">
        <v>2</v>
      </c>
    </row>
    <row r="28" spans="1:17" x14ac:dyDescent="0.3">
      <c r="A28" t="s">
        <v>13</v>
      </c>
      <c r="B28" s="30">
        <v>1523</v>
      </c>
      <c r="C28" s="30">
        <v>2281</v>
      </c>
      <c r="D28" s="30">
        <v>2517</v>
      </c>
      <c r="E28" s="30">
        <v>2463</v>
      </c>
      <c r="F28" s="30">
        <v>3129</v>
      </c>
      <c r="G28" s="30">
        <v>3756</v>
      </c>
      <c r="H28" s="30">
        <v>3887</v>
      </c>
      <c r="I28" s="30">
        <v>3862</v>
      </c>
      <c r="J28" s="30">
        <v>4256</v>
      </c>
      <c r="K28" s="30">
        <v>4486</v>
      </c>
      <c r="L28" s="30">
        <v>3755</v>
      </c>
      <c r="M28" s="32">
        <v>3872</v>
      </c>
      <c r="N28" s="30">
        <v>4101</v>
      </c>
      <c r="O28" s="33">
        <v>4414</v>
      </c>
      <c r="P28" s="31">
        <v>5336</v>
      </c>
      <c r="Q28" s="31">
        <v>6149</v>
      </c>
    </row>
    <row r="29" spans="1:17" x14ac:dyDescent="0.3">
      <c r="A29" t="s">
        <v>14</v>
      </c>
      <c r="B29" s="30">
        <v>1218.4000000000001</v>
      </c>
      <c r="C29" s="30">
        <v>1824.8000000000002</v>
      </c>
      <c r="D29" s="30">
        <v>2013.6000000000001</v>
      </c>
      <c r="E29" s="30">
        <v>1970.4</v>
      </c>
      <c r="F29" s="30">
        <v>2503.2000000000003</v>
      </c>
      <c r="G29" s="30">
        <v>3004.8</v>
      </c>
      <c r="H29" s="30">
        <v>3109.6000000000004</v>
      </c>
      <c r="I29" s="30">
        <v>3089.6000000000004</v>
      </c>
      <c r="J29" s="30">
        <v>3404.8</v>
      </c>
      <c r="K29" s="30">
        <v>3588.8</v>
      </c>
      <c r="L29" s="30">
        <v>3004</v>
      </c>
      <c r="M29" s="30">
        <v>3097.6000000000004</v>
      </c>
      <c r="N29" s="30">
        <v>3690.9</v>
      </c>
      <c r="O29" s="30">
        <v>3972.6</v>
      </c>
      <c r="P29" s="31">
        <f>P28*0.9</f>
        <v>4802.4000000000005</v>
      </c>
      <c r="Q29" s="31">
        <f>Q28*0.9</f>
        <v>5534.1</v>
      </c>
    </row>
    <row r="31" spans="1:17" x14ac:dyDescent="0.3">
      <c r="A31" s="2" t="s">
        <v>15</v>
      </c>
      <c r="B31" s="28">
        <v>2010</v>
      </c>
      <c r="C31" s="28">
        <v>2011</v>
      </c>
      <c r="D31" s="28">
        <v>2012</v>
      </c>
      <c r="E31" s="28">
        <v>2013</v>
      </c>
      <c r="F31" s="28">
        <v>2014</v>
      </c>
      <c r="G31" s="28">
        <v>2015</v>
      </c>
      <c r="H31" s="28">
        <v>2016</v>
      </c>
      <c r="I31" s="28">
        <v>2017</v>
      </c>
      <c r="J31" s="28">
        <v>2018</v>
      </c>
      <c r="K31" s="28">
        <v>2019</v>
      </c>
      <c r="L31" s="29">
        <v>2020</v>
      </c>
      <c r="M31" s="29">
        <v>2021</v>
      </c>
      <c r="N31" s="29">
        <v>2022</v>
      </c>
      <c r="O31" s="29">
        <v>2023</v>
      </c>
      <c r="P31" s="29">
        <v>2024</v>
      </c>
      <c r="Q31" s="29">
        <v>2025</v>
      </c>
    </row>
    <row r="32" spans="1:17" x14ac:dyDescent="0.3">
      <c r="A32" t="s">
        <v>10</v>
      </c>
      <c r="C32" s="34"/>
      <c r="D32" s="34"/>
      <c r="E32" s="34"/>
      <c r="F32" s="34"/>
      <c r="G32" s="34"/>
      <c r="H32" s="34"/>
      <c r="I32" s="34"/>
      <c r="J32" s="34"/>
      <c r="K32" s="35">
        <v>632.22</v>
      </c>
      <c r="L32" s="17">
        <v>343.27</v>
      </c>
      <c r="M32" s="17">
        <v>202.62</v>
      </c>
      <c r="N32" s="17">
        <v>0</v>
      </c>
      <c r="O32" s="17">
        <v>0</v>
      </c>
      <c r="P32" s="17">
        <v>0</v>
      </c>
      <c r="Q32" s="17">
        <v>0</v>
      </c>
    </row>
    <row r="33" spans="1:18" x14ac:dyDescent="0.3">
      <c r="A33" t="s">
        <v>11</v>
      </c>
      <c r="C33" s="34"/>
      <c r="D33" s="34"/>
      <c r="E33" s="34"/>
      <c r="F33" s="34"/>
      <c r="G33" s="34"/>
      <c r="H33" s="34"/>
      <c r="I33" s="34"/>
      <c r="J33" s="34"/>
      <c r="K33" s="37">
        <v>632.22</v>
      </c>
      <c r="L33" s="37">
        <v>975.49</v>
      </c>
      <c r="M33" s="37">
        <v>1178.1099999999999</v>
      </c>
      <c r="N33" s="37">
        <v>1178.1099999999999</v>
      </c>
      <c r="O33" s="37">
        <v>1178.1099999999999</v>
      </c>
      <c r="P33" s="36">
        <v>160.94999999999999</v>
      </c>
      <c r="Q33" s="36">
        <v>160.94999999999999</v>
      </c>
    </row>
    <row r="34" spans="1:18" x14ac:dyDescent="0.3">
      <c r="A34" t="s">
        <v>12</v>
      </c>
      <c r="C34" s="34"/>
      <c r="D34" s="34"/>
      <c r="E34" s="34"/>
      <c r="F34" s="34"/>
      <c r="G34" s="34"/>
      <c r="H34" s="34"/>
      <c r="I34" s="34"/>
      <c r="J34" s="34"/>
      <c r="K34" s="38">
        <v>1</v>
      </c>
      <c r="L34" s="38">
        <v>6</v>
      </c>
      <c r="M34" s="38">
        <v>6</v>
      </c>
      <c r="N34" s="38">
        <v>0</v>
      </c>
      <c r="O34" s="38">
        <v>0</v>
      </c>
      <c r="P34" s="38">
        <v>0</v>
      </c>
      <c r="Q34" s="38">
        <v>0</v>
      </c>
    </row>
    <row r="35" spans="1:18" x14ac:dyDescent="0.3">
      <c r="A35" t="s">
        <v>16</v>
      </c>
      <c r="C35" s="34"/>
      <c r="D35" s="34"/>
      <c r="E35" s="34"/>
      <c r="F35" s="34"/>
      <c r="G35" s="34"/>
      <c r="H35" s="34"/>
      <c r="I35" s="34"/>
      <c r="J35" s="34"/>
      <c r="K35" s="37">
        <v>1128</v>
      </c>
      <c r="L35" s="37">
        <v>1332</v>
      </c>
      <c r="M35" s="37">
        <v>1313</v>
      </c>
      <c r="N35" s="37">
        <v>1492</v>
      </c>
      <c r="O35" s="38">
        <v>999</v>
      </c>
      <c r="P35" s="36">
        <v>1417</v>
      </c>
      <c r="Q35" s="37">
        <v>1333</v>
      </c>
    </row>
    <row r="36" spans="1:18" x14ac:dyDescent="0.3">
      <c r="A36" t="s">
        <v>17</v>
      </c>
      <c r="C36" s="34"/>
      <c r="D36" s="34"/>
      <c r="E36" s="34"/>
      <c r="F36" s="34"/>
      <c r="G36" s="34"/>
      <c r="H36" s="34"/>
      <c r="I36" s="34"/>
      <c r="J36" s="34"/>
      <c r="K36" s="37">
        <v>902</v>
      </c>
      <c r="L36" s="37">
        <v>1065.6000000000001</v>
      </c>
      <c r="M36" s="37">
        <v>1050.4000000000001</v>
      </c>
      <c r="N36" s="37">
        <v>1193.6000000000001</v>
      </c>
      <c r="O36" s="37">
        <v>799.2</v>
      </c>
      <c r="P36" s="36">
        <v>1133.6000000000001</v>
      </c>
      <c r="Q36" s="37">
        <f>Q35*0.8</f>
        <v>1066.4000000000001</v>
      </c>
      <c r="R36" s="37"/>
    </row>
    <row r="38" spans="1:18" x14ac:dyDescent="0.3">
      <c r="A38" s="2" t="s">
        <v>18</v>
      </c>
      <c r="B38" s="28">
        <v>2010</v>
      </c>
      <c r="C38" s="28">
        <v>2011</v>
      </c>
      <c r="D38" s="28">
        <v>2012</v>
      </c>
      <c r="E38" s="28">
        <v>2013</v>
      </c>
      <c r="F38" s="28">
        <v>2014</v>
      </c>
      <c r="G38" s="28">
        <v>2015</v>
      </c>
      <c r="H38" s="28">
        <v>2016</v>
      </c>
      <c r="I38" s="28">
        <v>2017</v>
      </c>
      <c r="J38" s="28">
        <v>2018</v>
      </c>
      <c r="K38" s="28">
        <v>2019</v>
      </c>
      <c r="L38" s="29">
        <v>2020</v>
      </c>
      <c r="M38" s="29">
        <v>2021</v>
      </c>
      <c r="N38" s="29">
        <v>2022</v>
      </c>
      <c r="O38" s="29">
        <v>2023</v>
      </c>
      <c r="P38" s="29">
        <v>2024</v>
      </c>
      <c r="Q38" s="29">
        <v>2025</v>
      </c>
    </row>
    <row r="39" spans="1:18" x14ac:dyDescent="0.3">
      <c r="A39" t="s">
        <v>10</v>
      </c>
      <c r="C39" s="34"/>
      <c r="D39" s="34"/>
      <c r="E39" s="34"/>
      <c r="F39" s="34"/>
      <c r="G39" s="34"/>
      <c r="H39" s="34"/>
      <c r="I39" s="34"/>
      <c r="J39" s="34"/>
      <c r="K39" s="35">
        <v>625</v>
      </c>
      <c r="L39" s="17">
        <v>268.62</v>
      </c>
      <c r="M39" s="17">
        <v>260.89</v>
      </c>
      <c r="N39" s="17">
        <v>184.85</v>
      </c>
      <c r="O39" s="17">
        <v>399.84</v>
      </c>
      <c r="P39" s="36">
        <v>425.16</v>
      </c>
      <c r="Q39" s="17">
        <v>637.05999999999995</v>
      </c>
    </row>
    <row r="40" spans="1:18" x14ac:dyDescent="0.3">
      <c r="A40" t="s">
        <v>11</v>
      </c>
      <c r="C40" s="34"/>
      <c r="D40" s="34"/>
      <c r="E40" s="34"/>
      <c r="F40" s="34"/>
      <c r="G40" s="34"/>
      <c r="H40" s="34"/>
      <c r="I40" s="34"/>
      <c r="J40" s="34"/>
      <c r="K40" s="38">
        <v>625</v>
      </c>
      <c r="L40" s="37">
        <v>893.62</v>
      </c>
      <c r="M40" s="37">
        <v>1154.51</v>
      </c>
      <c r="N40" s="37">
        <v>1339.36</v>
      </c>
      <c r="O40" s="37">
        <v>1739</v>
      </c>
      <c r="P40" s="36">
        <v>1534.36</v>
      </c>
      <c r="Q40" s="37">
        <v>2101.83</v>
      </c>
    </row>
    <row r="41" spans="1:18" x14ac:dyDescent="0.3">
      <c r="A41" t="s">
        <v>12</v>
      </c>
      <c r="C41" s="34"/>
      <c r="D41" s="34"/>
      <c r="E41" s="34"/>
      <c r="F41" s="34"/>
      <c r="G41" s="34"/>
      <c r="H41" s="34"/>
      <c r="I41" s="34"/>
      <c r="J41" s="34"/>
      <c r="K41" s="38">
        <v>4</v>
      </c>
      <c r="L41" s="38">
        <v>6</v>
      </c>
      <c r="M41" s="38">
        <v>3</v>
      </c>
      <c r="N41" s="38">
        <v>3</v>
      </c>
      <c r="O41" s="38">
        <v>2</v>
      </c>
      <c r="P41" s="36">
        <v>5</v>
      </c>
      <c r="Q41" s="38">
        <v>6</v>
      </c>
    </row>
    <row r="42" spans="1:18" x14ac:dyDescent="0.3">
      <c r="A42" t="s">
        <v>19</v>
      </c>
      <c r="C42" s="34"/>
      <c r="D42" s="34"/>
      <c r="E42" s="34"/>
      <c r="F42" s="34"/>
      <c r="G42" s="34"/>
      <c r="H42" s="34"/>
      <c r="I42" s="34"/>
      <c r="J42" s="34"/>
      <c r="K42" s="37">
        <v>808</v>
      </c>
      <c r="L42" s="37">
        <v>1332</v>
      </c>
      <c r="M42" s="37">
        <v>2253</v>
      </c>
      <c r="N42" s="37">
        <v>3471</v>
      </c>
      <c r="O42" s="38">
        <v>4066</v>
      </c>
      <c r="P42" s="36">
        <v>3844</v>
      </c>
      <c r="Q42" s="36">
        <v>3832</v>
      </c>
    </row>
    <row r="43" spans="1:18" x14ac:dyDescent="0.3">
      <c r="A43" t="s">
        <v>20</v>
      </c>
      <c r="C43" s="34"/>
      <c r="D43" s="34"/>
      <c r="E43" s="34"/>
      <c r="F43" s="34"/>
      <c r="G43" s="34"/>
      <c r="H43" s="34"/>
      <c r="I43" s="34"/>
      <c r="J43" s="34"/>
      <c r="K43" s="37">
        <v>646.40000000000009</v>
      </c>
      <c r="L43" s="37">
        <v>1065.6000000000001</v>
      </c>
      <c r="M43" s="37">
        <v>1802.4</v>
      </c>
      <c r="N43" s="37">
        <v>2776.8</v>
      </c>
      <c r="O43" s="37">
        <v>3252.8</v>
      </c>
      <c r="P43" s="36">
        <v>3075</v>
      </c>
      <c r="Q43" s="36">
        <f>Q42*0.8</f>
        <v>3065.6000000000004</v>
      </c>
    </row>
    <row r="46" spans="1:18" ht="18" x14ac:dyDescent="0.35">
      <c r="A46" s="1" t="s">
        <v>21</v>
      </c>
    </row>
    <row r="47" spans="1:18" x14ac:dyDescent="0.3">
      <c r="A47" s="2" t="s">
        <v>22</v>
      </c>
      <c r="F47" s="2" t="s">
        <v>23</v>
      </c>
      <c r="L47" s="2" t="s">
        <v>24</v>
      </c>
    </row>
    <row r="49" spans="1:13" x14ac:dyDescent="0.3">
      <c r="A49" s="28" t="s">
        <v>25</v>
      </c>
      <c r="B49" s="28" t="s">
        <v>54</v>
      </c>
      <c r="F49" s="28" t="s">
        <v>25</v>
      </c>
      <c r="G49" s="28" t="s">
        <v>54</v>
      </c>
      <c r="L49" s="28" t="s">
        <v>25</v>
      </c>
      <c r="M49" s="28" t="s">
        <v>54</v>
      </c>
    </row>
    <row r="50" spans="1:13" x14ac:dyDescent="0.3">
      <c r="A50" s="6" t="s">
        <v>26</v>
      </c>
      <c r="B50" s="39">
        <v>107.7</v>
      </c>
      <c r="F50" s="6" t="s">
        <v>26</v>
      </c>
      <c r="G50" s="39">
        <v>101.14</v>
      </c>
      <c r="L50" s="6" t="s">
        <v>26</v>
      </c>
      <c r="M50" s="39">
        <v>177.4</v>
      </c>
    </row>
    <row r="51" spans="1:13" x14ac:dyDescent="0.3">
      <c r="A51" s="6" t="s">
        <v>27</v>
      </c>
      <c r="B51" s="39">
        <v>211.25000000000003</v>
      </c>
      <c r="F51" s="6" t="s">
        <v>28</v>
      </c>
      <c r="G51" s="39">
        <v>50</v>
      </c>
      <c r="L51" s="6" t="s">
        <v>55</v>
      </c>
      <c r="M51" s="39">
        <v>133.83000000000001</v>
      </c>
    </row>
    <row r="52" spans="1:13" x14ac:dyDescent="0.3">
      <c r="A52" s="6" t="s">
        <v>29</v>
      </c>
      <c r="B52" s="39">
        <v>236.99</v>
      </c>
      <c r="F52" s="6" t="s">
        <v>30</v>
      </c>
      <c r="G52" s="39">
        <v>8.31</v>
      </c>
      <c r="L52" s="6" t="s">
        <v>28</v>
      </c>
      <c r="M52" s="39">
        <v>1130</v>
      </c>
    </row>
    <row r="53" spans="1:13" x14ac:dyDescent="0.3">
      <c r="A53" s="6" t="s">
        <v>28</v>
      </c>
      <c r="B53" s="39">
        <v>3866.4749999999999</v>
      </c>
      <c r="F53" s="6" t="s">
        <v>32</v>
      </c>
      <c r="G53" s="39">
        <v>1.5</v>
      </c>
      <c r="L53" s="6" t="s">
        <v>31</v>
      </c>
      <c r="M53" s="39">
        <v>69.59</v>
      </c>
    </row>
    <row r="54" spans="1:13" x14ac:dyDescent="0.3">
      <c r="A54" s="6" t="s">
        <v>34</v>
      </c>
      <c r="B54" s="39">
        <v>88.72999999999999</v>
      </c>
      <c r="F54" s="6" t="s">
        <v>35</v>
      </c>
      <c r="G54" s="39">
        <v>0.83</v>
      </c>
      <c r="L54" s="6" t="s">
        <v>33</v>
      </c>
      <c r="M54" s="39">
        <v>217.71999999999997</v>
      </c>
    </row>
    <row r="55" spans="1:13" x14ac:dyDescent="0.3">
      <c r="A55" s="6" t="s">
        <v>37</v>
      </c>
      <c r="B55" s="39">
        <v>304.70946153846148</v>
      </c>
      <c r="F55" s="6" t="s">
        <v>38</v>
      </c>
      <c r="G55" s="39">
        <v>1016.3300000000002</v>
      </c>
      <c r="L55" s="6" t="s">
        <v>36</v>
      </c>
      <c r="M55" s="39">
        <v>1044.28</v>
      </c>
    </row>
    <row r="56" spans="1:13" x14ac:dyDescent="0.3">
      <c r="A56" s="6" t="s">
        <v>30</v>
      </c>
      <c r="B56" s="39">
        <v>245.34</v>
      </c>
      <c r="F56" s="40" t="s">
        <v>39</v>
      </c>
      <c r="G56" s="41">
        <v>1178.1100000000001</v>
      </c>
      <c r="L56" s="6" t="s">
        <v>35</v>
      </c>
      <c r="M56" s="39">
        <v>1.71</v>
      </c>
    </row>
    <row r="57" spans="1:13" x14ac:dyDescent="0.3">
      <c r="A57" s="6" t="s">
        <v>33</v>
      </c>
      <c r="B57" s="39">
        <v>154.55000000000001</v>
      </c>
      <c r="L57" s="6" t="s">
        <v>38</v>
      </c>
      <c r="M57" s="39">
        <v>26.89</v>
      </c>
    </row>
    <row r="58" spans="1:13" x14ac:dyDescent="0.3">
      <c r="A58" s="6" t="s">
        <v>40</v>
      </c>
      <c r="B58" s="39">
        <v>13.8</v>
      </c>
      <c r="L58" s="40" t="s">
        <v>39</v>
      </c>
      <c r="M58" s="41">
        <v>2801.4199999999996</v>
      </c>
    </row>
    <row r="59" spans="1:13" x14ac:dyDescent="0.3">
      <c r="A59" s="6" t="s">
        <v>41</v>
      </c>
      <c r="B59" s="39">
        <v>8.5500000000000007</v>
      </c>
    </row>
    <row r="60" spans="1:13" x14ac:dyDescent="0.3">
      <c r="A60" s="6" t="s">
        <v>36</v>
      </c>
      <c r="B60" s="39">
        <v>572</v>
      </c>
    </row>
    <row r="61" spans="1:13" x14ac:dyDescent="0.3">
      <c r="A61" s="6" t="s">
        <v>35</v>
      </c>
      <c r="B61" s="39">
        <v>101.08</v>
      </c>
    </row>
    <row r="62" spans="1:13" x14ac:dyDescent="0.3">
      <c r="A62" s="6" t="s">
        <v>38</v>
      </c>
      <c r="B62" s="39">
        <v>2050.42</v>
      </c>
    </row>
    <row r="63" spans="1:13" x14ac:dyDescent="0.3">
      <c r="A63" s="6" t="s">
        <v>42</v>
      </c>
      <c r="B63" s="39">
        <v>21</v>
      </c>
    </row>
    <row r="64" spans="1:13" x14ac:dyDescent="0.3">
      <c r="A64" s="40" t="s">
        <v>39</v>
      </c>
      <c r="B64" s="41">
        <v>7982.5944615384615</v>
      </c>
    </row>
    <row r="66" spans="1:17" ht="18" x14ac:dyDescent="0.35">
      <c r="A66" s="1" t="s">
        <v>43</v>
      </c>
    </row>
    <row r="68" spans="1:17" x14ac:dyDescent="0.3">
      <c r="A68" s="2" t="s">
        <v>44</v>
      </c>
      <c r="B68" s="42">
        <v>2010</v>
      </c>
      <c r="C68" s="42">
        <v>2011</v>
      </c>
      <c r="D68" s="42">
        <v>2012</v>
      </c>
      <c r="E68" s="42">
        <v>2013</v>
      </c>
      <c r="F68" s="42">
        <v>2014</v>
      </c>
      <c r="G68" s="42">
        <v>2015</v>
      </c>
      <c r="H68" s="42">
        <v>2016</v>
      </c>
      <c r="I68" s="42">
        <v>2017</v>
      </c>
      <c r="J68" s="42">
        <v>2018</v>
      </c>
      <c r="K68" s="42">
        <v>2019</v>
      </c>
      <c r="L68" s="42">
        <v>2020</v>
      </c>
      <c r="M68" s="42">
        <v>2021</v>
      </c>
      <c r="N68" s="42">
        <v>2022</v>
      </c>
      <c r="O68" s="42">
        <v>2023</v>
      </c>
      <c r="P68" s="42">
        <v>2024</v>
      </c>
      <c r="Q68" s="42">
        <v>2025</v>
      </c>
    </row>
    <row r="69" spans="1:17" x14ac:dyDescent="0.3">
      <c r="A69" t="s">
        <v>10</v>
      </c>
      <c r="B69" s="43">
        <v>76.7</v>
      </c>
      <c r="C69" s="43">
        <v>0</v>
      </c>
      <c r="D69" s="43">
        <v>0</v>
      </c>
      <c r="E69" s="43">
        <v>0</v>
      </c>
      <c r="F69" s="43">
        <v>0</v>
      </c>
      <c r="G69" s="43">
        <v>96.84</v>
      </c>
      <c r="H69" s="43">
        <v>0</v>
      </c>
      <c r="I69" s="43">
        <v>0</v>
      </c>
      <c r="J69" s="43">
        <v>0</v>
      </c>
      <c r="K69" s="43">
        <v>0</v>
      </c>
      <c r="L69" s="43">
        <v>0</v>
      </c>
      <c r="M69" s="44">
        <v>630</v>
      </c>
      <c r="N69" s="43">
        <v>0</v>
      </c>
      <c r="O69" s="43">
        <v>0</v>
      </c>
      <c r="P69">
        <v>0</v>
      </c>
      <c r="Q69" s="43">
        <v>0</v>
      </c>
    </row>
    <row r="70" spans="1:17" x14ac:dyDescent="0.3">
      <c r="A70" t="s">
        <v>11</v>
      </c>
      <c r="B70" s="43">
        <v>76.7</v>
      </c>
      <c r="C70" s="43">
        <v>76.7</v>
      </c>
      <c r="D70" s="43">
        <v>76.7</v>
      </c>
      <c r="E70" s="43">
        <v>0</v>
      </c>
      <c r="F70" s="43">
        <v>0</v>
      </c>
      <c r="G70" s="43">
        <v>96.84</v>
      </c>
      <c r="H70" s="43">
        <v>96.84</v>
      </c>
      <c r="I70" s="43">
        <v>96.84</v>
      </c>
      <c r="J70" s="43">
        <v>96.84</v>
      </c>
      <c r="K70" s="43">
        <v>96.84</v>
      </c>
      <c r="L70" s="43">
        <v>96.84</v>
      </c>
      <c r="M70" s="43">
        <v>726.84</v>
      </c>
      <c r="N70" s="43">
        <v>726.84</v>
      </c>
      <c r="O70" s="43">
        <v>726.84</v>
      </c>
      <c r="P70" s="43">
        <v>726.84</v>
      </c>
      <c r="Q70" s="43">
        <v>630</v>
      </c>
    </row>
    <row r="71" spans="1:17" x14ac:dyDescent="0.3">
      <c r="A71" t="s">
        <v>45</v>
      </c>
      <c r="B71" s="43">
        <v>1</v>
      </c>
      <c r="C71" s="43">
        <v>0</v>
      </c>
      <c r="D71" s="43">
        <v>0</v>
      </c>
      <c r="E71" s="43">
        <v>0</v>
      </c>
      <c r="F71" s="43">
        <v>0</v>
      </c>
      <c r="G71" s="43">
        <v>1</v>
      </c>
      <c r="H71" s="43">
        <v>0</v>
      </c>
      <c r="I71" s="43">
        <v>0</v>
      </c>
      <c r="J71" s="43">
        <v>0</v>
      </c>
      <c r="K71" s="43">
        <v>0</v>
      </c>
      <c r="L71" s="43">
        <v>0</v>
      </c>
      <c r="M71" s="43">
        <v>6</v>
      </c>
      <c r="N71" s="43">
        <v>0</v>
      </c>
      <c r="O71" s="43">
        <v>0</v>
      </c>
      <c r="P71">
        <v>0</v>
      </c>
      <c r="Q71">
        <v>0</v>
      </c>
    </row>
    <row r="72" spans="1:17" x14ac:dyDescent="0.3">
      <c r="A72" t="s">
        <v>46</v>
      </c>
      <c r="J72" s="30">
        <v>1050</v>
      </c>
      <c r="K72" s="30">
        <v>1212</v>
      </c>
      <c r="L72" s="30">
        <v>1278</v>
      </c>
      <c r="M72" s="30">
        <v>957</v>
      </c>
      <c r="N72" s="30">
        <v>1006</v>
      </c>
      <c r="O72" s="43">
        <v>831</v>
      </c>
      <c r="P72" s="30">
        <v>871</v>
      </c>
      <c r="Q72" s="30">
        <v>1125</v>
      </c>
    </row>
    <row r="73" spans="1:17" x14ac:dyDescent="0.3">
      <c r="A73" t="s">
        <v>47</v>
      </c>
      <c r="J73" s="30">
        <v>787.5</v>
      </c>
      <c r="K73" s="30">
        <v>909</v>
      </c>
      <c r="L73" s="30">
        <v>958.5</v>
      </c>
      <c r="M73" s="30">
        <v>717.75</v>
      </c>
      <c r="N73" s="30">
        <v>754.5</v>
      </c>
      <c r="O73" s="30">
        <v>623.25</v>
      </c>
      <c r="P73" s="43">
        <v>653.25</v>
      </c>
      <c r="Q73" s="30">
        <v>843.75</v>
      </c>
    </row>
    <row r="75" spans="1:17" x14ac:dyDescent="0.3">
      <c r="A75" s="2" t="s">
        <v>48</v>
      </c>
      <c r="B75" s="42">
        <v>2010</v>
      </c>
      <c r="C75" s="42">
        <v>2011</v>
      </c>
      <c r="D75" s="42">
        <v>2012</v>
      </c>
      <c r="E75" s="42">
        <v>2013</v>
      </c>
      <c r="F75" s="42">
        <v>2014</v>
      </c>
      <c r="G75" s="42">
        <v>2015</v>
      </c>
      <c r="H75" s="42">
        <v>2016</v>
      </c>
      <c r="I75" s="42">
        <v>2017</v>
      </c>
      <c r="J75" s="42">
        <v>2018</v>
      </c>
      <c r="K75" s="42">
        <v>2019</v>
      </c>
      <c r="L75" s="42">
        <v>2020</v>
      </c>
      <c r="M75" s="42">
        <v>2021</v>
      </c>
      <c r="N75" s="42">
        <v>2022</v>
      </c>
      <c r="O75" s="42">
        <v>2023</v>
      </c>
      <c r="P75" s="42">
        <v>2024</v>
      </c>
      <c r="Q75" s="42">
        <v>2025</v>
      </c>
    </row>
    <row r="76" spans="1:17" x14ac:dyDescent="0.3">
      <c r="A76" t="s">
        <v>10</v>
      </c>
      <c r="J76" s="43">
        <v>75.83</v>
      </c>
      <c r="K76" s="17">
        <v>0</v>
      </c>
      <c r="L76" s="17">
        <v>4.75</v>
      </c>
      <c r="M76" s="17">
        <v>256.62</v>
      </c>
      <c r="N76" s="17">
        <v>0</v>
      </c>
      <c r="O76" s="17">
        <v>0</v>
      </c>
      <c r="P76">
        <v>0</v>
      </c>
      <c r="Q76">
        <v>0</v>
      </c>
    </row>
    <row r="77" spans="1:17" x14ac:dyDescent="0.3">
      <c r="A77" t="s">
        <v>11</v>
      </c>
      <c r="J77" s="43">
        <v>75.83</v>
      </c>
      <c r="K77" s="17">
        <v>75.83</v>
      </c>
      <c r="L77" s="17">
        <v>80.58</v>
      </c>
      <c r="M77" s="17">
        <v>337.2</v>
      </c>
      <c r="N77" s="17">
        <v>334.18</v>
      </c>
      <c r="O77" s="17">
        <v>334.18</v>
      </c>
      <c r="P77" s="17">
        <v>334.18</v>
      </c>
      <c r="Q77" s="43">
        <v>332.45</v>
      </c>
    </row>
    <row r="78" spans="1:17" x14ac:dyDescent="0.3">
      <c r="A78" t="s">
        <v>45</v>
      </c>
      <c r="J78">
        <v>1</v>
      </c>
      <c r="K78" s="38">
        <v>0</v>
      </c>
      <c r="L78" s="38">
        <v>2</v>
      </c>
      <c r="M78" s="38">
        <v>8</v>
      </c>
      <c r="N78" s="38">
        <v>0</v>
      </c>
      <c r="O78" s="38">
        <v>0</v>
      </c>
      <c r="P78">
        <v>0</v>
      </c>
      <c r="Q78">
        <v>0</v>
      </c>
    </row>
    <row r="79" spans="1:17" x14ac:dyDescent="0.3">
      <c r="A79" t="s">
        <v>49</v>
      </c>
      <c r="J79" s="43">
        <v>77.5</v>
      </c>
      <c r="K79" s="17">
        <v>372</v>
      </c>
      <c r="L79" s="17">
        <v>479</v>
      </c>
      <c r="M79" s="17">
        <v>471</v>
      </c>
      <c r="N79" s="17">
        <v>524</v>
      </c>
      <c r="O79" s="17">
        <v>562</v>
      </c>
      <c r="P79" s="17">
        <v>691</v>
      </c>
      <c r="Q79" s="17">
        <v>807</v>
      </c>
    </row>
    <row r="80" spans="1:17" x14ac:dyDescent="0.3">
      <c r="A80" t="s">
        <v>50</v>
      </c>
      <c r="J80" s="43">
        <v>58.125</v>
      </c>
      <c r="K80" s="17">
        <v>279</v>
      </c>
      <c r="L80" s="17">
        <v>359.25</v>
      </c>
      <c r="M80" s="17">
        <v>353.25</v>
      </c>
      <c r="N80" s="17">
        <v>393</v>
      </c>
      <c r="O80" s="17">
        <v>421.5</v>
      </c>
      <c r="P80" s="43">
        <v>518.25</v>
      </c>
      <c r="Q80" s="17">
        <v>605.25</v>
      </c>
    </row>
    <row r="83" spans="1:9" x14ac:dyDescent="0.3">
      <c r="A83" s="2" t="s">
        <v>51</v>
      </c>
      <c r="H83" s="2" t="s">
        <v>52</v>
      </c>
    </row>
    <row r="85" spans="1:9" x14ac:dyDescent="0.3">
      <c r="A85" s="28" t="s">
        <v>25</v>
      </c>
      <c r="B85" s="28" t="s">
        <v>54</v>
      </c>
      <c r="H85" s="28" t="s">
        <v>25</v>
      </c>
      <c r="I85" s="28" t="s">
        <v>54</v>
      </c>
    </row>
    <row r="86" spans="1:9" x14ac:dyDescent="0.3">
      <c r="A86" s="6" t="s">
        <v>28</v>
      </c>
      <c r="B86" s="43">
        <v>630</v>
      </c>
      <c r="H86" s="6" t="s">
        <v>28</v>
      </c>
      <c r="I86" s="43">
        <v>200</v>
      </c>
    </row>
    <row r="87" spans="1:9" x14ac:dyDescent="0.3">
      <c r="A87" s="6" t="s">
        <v>32</v>
      </c>
      <c r="B87" s="43">
        <v>96.84</v>
      </c>
      <c r="H87" s="6" t="s">
        <v>32</v>
      </c>
      <c r="I87" s="43">
        <v>3.31</v>
      </c>
    </row>
    <row r="88" spans="1:9" x14ac:dyDescent="0.3">
      <c r="A88" s="6" t="s">
        <v>42</v>
      </c>
      <c r="B88" s="43">
        <v>76.7</v>
      </c>
      <c r="H88" s="6" t="s">
        <v>53</v>
      </c>
      <c r="I88" s="43">
        <v>77.959999999999994</v>
      </c>
    </row>
    <row r="89" spans="1:9" x14ac:dyDescent="0.3">
      <c r="A89" s="40" t="s">
        <v>39</v>
      </c>
      <c r="B89" s="45">
        <v>803.54000000000008</v>
      </c>
      <c r="H89" s="6" t="s">
        <v>35</v>
      </c>
      <c r="I89" s="43">
        <v>6.53</v>
      </c>
    </row>
    <row r="90" spans="1:9" x14ac:dyDescent="0.3">
      <c r="H90" s="6" t="s">
        <v>38</v>
      </c>
      <c r="I90" s="43">
        <v>49.4</v>
      </c>
    </row>
    <row r="91" spans="1:9" x14ac:dyDescent="0.3">
      <c r="H91" s="40" t="s">
        <v>39</v>
      </c>
      <c r="I91" s="45">
        <v>337.19999999999993</v>
      </c>
    </row>
  </sheetData>
  <mergeCells count="1">
    <mergeCell ref="A1:B1"/>
  </mergeCells>
  <pageMargins left="0.7" right="0.7" top="0.75" bottom="0.75" header="0.3" footer="0.3"/>
  <headerFooter>
    <oddHeader>&amp;C&amp;"Aptos"&amp;10&amp;K0000FF OFFICIAL USE&amp;1#_x000D_</oddHeader>
    <oddFooter>&amp;C_x000D_&amp;1#&amp;"Aptos"&amp;10&amp;K0000FF OFFICIAL USE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D3F2F-603F-440B-AA70-C83632F59D67}">
  <sheetPr codeName="Sheet2">
    <tabColor theme="4" tint="0.79998168889431442"/>
  </sheetPr>
  <dimension ref="A1:N109"/>
  <sheetViews>
    <sheetView topLeftCell="A68" zoomScaleNormal="100" workbookViewId="0">
      <selection activeCell="A113" sqref="A113"/>
    </sheetView>
  </sheetViews>
  <sheetFormatPr defaultRowHeight="14.4" x14ac:dyDescent="0.3"/>
  <cols>
    <col min="1" max="1" width="74.33203125" bestFit="1" customWidth="1"/>
    <col min="2" max="14" width="27.77734375" customWidth="1"/>
  </cols>
  <sheetData>
    <row r="1" spans="1:9" ht="18" x14ac:dyDescent="0.35">
      <c r="A1" s="1" t="s">
        <v>129</v>
      </c>
      <c r="E1" s="258" t="s">
        <v>57</v>
      </c>
      <c r="F1" s="259"/>
      <c r="G1" s="259"/>
      <c r="H1" s="259"/>
      <c r="I1" s="259"/>
    </row>
    <row r="2" spans="1:9" x14ac:dyDescent="0.3">
      <c r="A2" s="51" t="s">
        <v>199</v>
      </c>
    </row>
    <row r="4" spans="1:9" ht="18" x14ac:dyDescent="0.35">
      <c r="A4" s="1" t="s">
        <v>200</v>
      </c>
    </row>
    <row r="6" spans="1:9" x14ac:dyDescent="0.3">
      <c r="A6" s="54" t="s">
        <v>203</v>
      </c>
      <c r="B6" s="216" t="s">
        <v>374</v>
      </c>
      <c r="C6" s="216" t="s">
        <v>375</v>
      </c>
    </row>
    <row r="7" spans="1:9" x14ac:dyDescent="0.3">
      <c r="A7" s="6" t="s">
        <v>152</v>
      </c>
      <c r="B7" s="61">
        <v>2099906014.95</v>
      </c>
      <c r="C7" s="61">
        <v>2699003755.9100003</v>
      </c>
    </row>
    <row r="8" spans="1:9" x14ac:dyDescent="0.3">
      <c r="A8" s="6" t="s">
        <v>60</v>
      </c>
      <c r="B8" s="61">
        <v>721964041.00999987</v>
      </c>
      <c r="C8" s="61">
        <v>1856732767.9800003</v>
      </c>
    </row>
    <row r="9" spans="1:9" x14ac:dyDescent="0.3">
      <c r="A9" s="94" t="s">
        <v>204</v>
      </c>
      <c r="B9" s="61">
        <v>1668936744.1800005</v>
      </c>
      <c r="C9" s="61">
        <v>1113253205.7500002</v>
      </c>
    </row>
    <row r="10" spans="1:9" x14ac:dyDescent="0.3">
      <c r="A10" s="6" t="s">
        <v>201</v>
      </c>
      <c r="B10" s="61">
        <v>1198847711.1100001</v>
      </c>
      <c r="C10" s="61">
        <v>401870763.88000005</v>
      </c>
    </row>
    <row r="11" spans="1:9" x14ac:dyDescent="0.3">
      <c r="A11" s="6" t="s">
        <v>202</v>
      </c>
      <c r="B11" s="61">
        <v>286806483.15000004</v>
      </c>
      <c r="C11" s="61">
        <v>78271137.060000002</v>
      </c>
    </row>
    <row r="12" spans="1:9" x14ac:dyDescent="0.3">
      <c r="A12" s="53" t="s">
        <v>39</v>
      </c>
      <c r="B12" s="85">
        <v>5976460994.3999996</v>
      </c>
      <c r="C12" s="85">
        <v>6149131630.5800009</v>
      </c>
    </row>
    <row r="14" spans="1:9" ht="18" x14ac:dyDescent="0.35">
      <c r="A14" s="50" t="s">
        <v>205</v>
      </c>
    </row>
    <row r="16" spans="1:9" x14ac:dyDescent="0.3">
      <c r="A16" s="54" t="s">
        <v>93</v>
      </c>
      <c r="B16" s="216" t="s">
        <v>374</v>
      </c>
      <c r="C16" s="216" t="s">
        <v>375</v>
      </c>
    </row>
    <row r="17" spans="1:3" x14ac:dyDescent="0.3">
      <c r="A17" s="6" t="s">
        <v>65</v>
      </c>
      <c r="B17" s="61">
        <v>715134130.89999998</v>
      </c>
      <c r="C17" s="61">
        <v>1152191645.9199998</v>
      </c>
    </row>
    <row r="18" spans="1:3" x14ac:dyDescent="0.3">
      <c r="A18" s="6" t="s">
        <v>66</v>
      </c>
      <c r="B18" s="61">
        <v>272337476.40999997</v>
      </c>
      <c r="C18" s="61">
        <v>937147684.49000001</v>
      </c>
    </row>
    <row r="19" spans="1:3" x14ac:dyDescent="0.3">
      <c r="A19" s="6" t="s">
        <v>67</v>
      </c>
      <c r="B19" s="61">
        <v>1080903026.3900001</v>
      </c>
      <c r="C19" s="61">
        <v>885007762.25000012</v>
      </c>
    </row>
    <row r="20" spans="1:3" x14ac:dyDescent="0.3">
      <c r="A20" s="6" t="s">
        <v>82</v>
      </c>
      <c r="B20" s="61">
        <v>697249240.36000013</v>
      </c>
      <c r="C20" s="61">
        <v>568714061.73000002</v>
      </c>
    </row>
    <row r="21" spans="1:3" x14ac:dyDescent="0.3">
      <c r="A21" s="6" t="s">
        <v>187</v>
      </c>
      <c r="B21" s="61">
        <v>99889992.230000004</v>
      </c>
      <c r="C21" s="61">
        <v>471430832.38</v>
      </c>
    </row>
    <row r="22" spans="1:3" x14ac:dyDescent="0.3">
      <c r="A22" s="6" t="s">
        <v>68</v>
      </c>
      <c r="B22" s="61">
        <v>395513513.70000005</v>
      </c>
      <c r="C22" s="61">
        <v>317372283.91000003</v>
      </c>
    </row>
    <row r="23" spans="1:3" x14ac:dyDescent="0.3">
      <c r="A23" s="6" t="s">
        <v>73</v>
      </c>
      <c r="B23" s="61">
        <v>330570500.57000005</v>
      </c>
      <c r="C23" s="61">
        <v>256052970.26999998</v>
      </c>
    </row>
    <row r="24" spans="1:3" x14ac:dyDescent="0.3">
      <c r="A24" s="6" t="s">
        <v>84</v>
      </c>
      <c r="B24" s="61">
        <v>139644401.50999999</v>
      </c>
      <c r="C24" s="61">
        <v>178849388.40000001</v>
      </c>
    </row>
    <row r="25" spans="1:3" x14ac:dyDescent="0.3">
      <c r="A25" s="6" t="s">
        <v>189</v>
      </c>
      <c r="B25" s="61">
        <v>154916093.55000001</v>
      </c>
      <c r="C25" s="61">
        <v>138392247.97</v>
      </c>
    </row>
    <row r="26" spans="1:3" x14ac:dyDescent="0.3">
      <c r="A26" s="6" t="s">
        <v>69</v>
      </c>
      <c r="B26" s="61">
        <v>288306940.74000001</v>
      </c>
      <c r="C26" s="61">
        <v>127321534.33</v>
      </c>
    </row>
    <row r="27" spans="1:3" x14ac:dyDescent="0.3">
      <c r="A27" s="6" t="s">
        <v>90</v>
      </c>
      <c r="B27" s="61">
        <v>69547055.689999998</v>
      </c>
      <c r="C27" s="61">
        <v>122561144.02999999</v>
      </c>
    </row>
    <row r="28" spans="1:3" x14ac:dyDescent="0.3">
      <c r="A28" s="6" t="s">
        <v>89</v>
      </c>
      <c r="B28" s="61">
        <v>104492207.90000001</v>
      </c>
      <c r="C28" s="61">
        <v>103690061</v>
      </c>
    </row>
    <row r="29" spans="1:3" x14ac:dyDescent="0.3">
      <c r="A29" s="6" t="s">
        <v>71</v>
      </c>
      <c r="B29" s="61">
        <v>151042909.63</v>
      </c>
      <c r="C29" s="61">
        <v>95779440.089999989</v>
      </c>
    </row>
    <row r="30" spans="1:3" x14ac:dyDescent="0.3">
      <c r="A30" s="6" t="s">
        <v>206</v>
      </c>
      <c r="B30" s="61">
        <v>124572950.34</v>
      </c>
      <c r="C30" s="61">
        <v>79939549.659999996</v>
      </c>
    </row>
    <row r="31" spans="1:3" x14ac:dyDescent="0.3">
      <c r="A31" s="6" t="s">
        <v>77</v>
      </c>
      <c r="B31" s="61">
        <v>75653736.079999998</v>
      </c>
      <c r="C31" s="61">
        <v>76035588.739999995</v>
      </c>
    </row>
    <row r="32" spans="1:3" x14ac:dyDescent="0.3">
      <c r="A32" s="6" t="s">
        <v>207</v>
      </c>
      <c r="B32" s="61">
        <v>52736838.700000003</v>
      </c>
      <c r="C32" s="61">
        <v>75402300.430000007</v>
      </c>
    </row>
    <row r="33" spans="1:3" x14ac:dyDescent="0.3">
      <c r="A33" s="6" t="s">
        <v>85</v>
      </c>
      <c r="B33" s="61">
        <v>38418301.170000002</v>
      </c>
      <c r="C33" s="61">
        <v>65833495.729999997</v>
      </c>
    </row>
    <row r="34" spans="1:3" x14ac:dyDescent="0.3">
      <c r="A34" s="6" t="s">
        <v>92</v>
      </c>
      <c r="B34" s="61">
        <v>150103120.27000001</v>
      </c>
      <c r="C34" s="61">
        <v>65067432.259999998</v>
      </c>
    </row>
    <row r="35" spans="1:3" x14ac:dyDescent="0.3">
      <c r="A35" s="6" t="s">
        <v>75</v>
      </c>
      <c r="B35" s="61">
        <v>47664907.5</v>
      </c>
      <c r="C35" s="61">
        <v>60185795.519999996</v>
      </c>
    </row>
    <row r="36" spans="1:3" x14ac:dyDescent="0.3">
      <c r="A36" s="6" t="s">
        <v>88</v>
      </c>
      <c r="B36" s="61">
        <v>263321629.52000001</v>
      </c>
      <c r="C36" s="61">
        <v>59349382.100000001</v>
      </c>
    </row>
    <row r="37" spans="1:3" x14ac:dyDescent="0.3">
      <c r="A37" s="6" t="s">
        <v>76</v>
      </c>
      <c r="B37" s="61">
        <v>59337185.030000001</v>
      </c>
      <c r="C37" s="61">
        <v>59244229.989999995</v>
      </c>
    </row>
    <row r="38" spans="1:3" x14ac:dyDescent="0.3">
      <c r="A38" s="6" t="s">
        <v>86</v>
      </c>
      <c r="B38" s="61">
        <v>103065000</v>
      </c>
      <c r="C38" s="61">
        <v>52695685.820000008</v>
      </c>
    </row>
    <row r="39" spans="1:3" x14ac:dyDescent="0.3">
      <c r="A39" s="6" t="s">
        <v>72</v>
      </c>
      <c r="B39" s="61">
        <v>357973.2</v>
      </c>
      <c r="C39" s="61">
        <v>39635688.740000002</v>
      </c>
    </row>
    <row r="40" spans="1:3" x14ac:dyDescent="0.3">
      <c r="A40" s="6" t="s">
        <v>208</v>
      </c>
      <c r="B40" s="61">
        <v>0</v>
      </c>
      <c r="C40" s="61">
        <v>30949689.82</v>
      </c>
    </row>
    <row r="41" spans="1:3" x14ac:dyDescent="0.3">
      <c r="A41" s="6" t="s">
        <v>83</v>
      </c>
      <c r="B41" s="61">
        <v>55198480.379999995</v>
      </c>
      <c r="C41" s="61">
        <v>24849779.07</v>
      </c>
    </row>
    <row r="42" spans="1:3" x14ac:dyDescent="0.3">
      <c r="A42" s="6" t="s">
        <v>87</v>
      </c>
      <c r="B42" s="61">
        <v>44286206.719999999</v>
      </c>
      <c r="C42" s="61">
        <v>23176194.030000001</v>
      </c>
    </row>
    <row r="43" spans="1:3" x14ac:dyDescent="0.3">
      <c r="A43" s="6" t="s">
        <v>74</v>
      </c>
      <c r="B43" s="61">
        <v>64312831.659999996</v>
      </c>
      <c r="C43" s="61">
        <v>22791555.479999997</v>
      </c>
    </row>
    <row r="44" spans="1:3" x14ac:dyDescent="0.3">
      <c r="A44" s="6" t="s">
        <v>91</v>
      </c>
      <c r="B44" s="61">
        <v>152669000</v>
      </c>
      <c r="C44" s="61">
        <v>18407405.879999999</v>
      </c>
    </row>
    <row r="45" spans="1:3" x14ac:dyDescent="0.3">
      <c r="A45" s="6" t="s">
        <v>70</v>
      </c>
      <c r="B45" s="61">
        <v>0</v>
      </c>
      <c r="C45" s="61">
        <v>16805000</v>
      </c>
    </row>
    <row r="46" spans="1:3" x14ac:dyDescent="0.3">
      <c r="A46" s="6" t="s">
        <v>78</v>
      </c>
      <c r="B46" s="61">
        <v>132157409.02</v>
      </c>
      <c r="C46" s="61">
        <v>14577814.819999998</v>
      </c>
    </row>
    <row r="47" spans="1:3" x14ac:dyDescent="0.3">
      <c r="A47" s="6" t="s">
        <v>79</v>
      </c>
      <c r="B47" s="61">
        <v>113057935</v>
      </c>
      <c r="C47" s="61">
        <v>5778722.3399999999</v>
      </c>
    </row>
    <row r="48" spans="1:3" x14ac:dyDescent="0.3">
      <c r="A48" s="6" t="s">
        <v>209</v>
      </c>
      <c r="B48" s="61">
        <v>0.23</v>
      </c>
      <c r="C48" s="61">
        <v>3895263.38</v>
      </c>
    </row>
    <row r="49" spans="1:5" x14ac:dyDescent="0.3">
      <c r="A49" s="53" t="s">
        <v>39</v>
      </c>
      <c r="B49" s="85">
        <v>5976460994.3999996</v>
      </c>
      <c r="C49" s="85">
        <v>6149131630.5799999</v>
      </c>
    </row>
    <row r="51" spans="1:5" ht="18" x14ac:dyDescent="0.35">
      <c r="A51" s="50" t="s">
        <v>210</v>
      </c>
    </row>
    <row r="53" spans="1:5" x14ac:dyDescent="0.3">
      <c r="A53" s="88" t="s">
        <v>106</v>
      </c>
      <c r="B53" s="216" t="s">
        <v>374</v>
      </c>
      <c r="C53" s="216" t="s">
        <v>375</v>
      </c>
    </row>
    <row r="54" spans="1:5" x14ac:dyDescent="0.3">
      <c r="A54" s="6" t="s">
        <v>101</v>
      </c>
      <c r="B54" s="61">
        <v>2260977514.9000001</v>
      </c>
      <c r="C54" s="61">
        <v>2919926768.0599999</v>
      </c>
    </row>
    <row r="55" spans="1:5" x14ac:dyDescent="0.3">
      <c r="A55" s="6" t="s">
        <v>102</v>
      </c>
      <c r="B55" s="61">
        <v>2885540758.8699989</v>
      </c>
      <c r="C55" s="61">
        <v>1336418413.5500002</v>
      </c>
    </row>
    <row r="56" spans="1:5" x14ac:dyDescent="0.3">
      <c r="A56" s="6" t="s">
        <v>97</v>
      </c>
      <c r="B56" s="61">
        <v>0</v>
      </c>
      <c r="C56" s="61">
        <v>535943123.44999999</v>
      </c>
    </row>
    <row r="57" spans="1:5" x14ac:dyDescent="0.3">
      <c r="A57" s="6" t="s">
        <v>100</v>
      </c>
      <c r="B57" s="61">
        <v>225446535.67000002</v>
      </c>
      <c r="C57" s="61">
        <v>503322167.88000005</v>
      </c>
    </row>
    <row r="58" spans="1:5" x14ac:dyDescent="0.3">
      <c r="A58" s="6" t="s">
        <v>99</v>
      </c>
      <c r="B58" s="61">
        <v>579725236.38</v>
      </c>
      <c r="C58" s="61">
        <v>362347910.44</v>
      </c>
    </row>
    <row r="59" spans="1:5" x14ac:dyDescent="0.3">
      <c r="A59" s="6" t="s">
        <v>98</v>
      </c>
      <c r="B59" s="61">
        <v>2448677.27</v>
      </c>
      <c r="C59" s="61">
        <v>261947851.25999999</v>
      </c>
    </row>
    <row r="60" spans="1:5" x14ac:dyDescent="0.3">
      <c r="A60" s="6" t="s">
        <v>103</v>
      </c>
      <c r="B60" s="61">
        <v>0</v>
      </c>
      <c r="C60" s="61">
        <v>144505494.50999999</v>
      </c>
    </row>
    <row r="61" spans="1:5" x14ac:dyDescent="0.3">
      <c r="A61" s="6" t="s">
        <v>96</v>
      </c>
      <c r="B61" s="61">
        <v>152839.32</v>
      </c>
      <c r="C61" s="61">
        <v>60649201.030000001</v>
      </c>
    </row>
    <row r="62" spans="1:5" x14ac:dyDescent="0.3">
      <c r="A62" s="6" t="s">
        <v>104</v>
      </c>
      <c r="B62" s="61">
        <v>12013440.709999999</v>
      </c>
      <c r="C62" s="61">
        <v>12226691.68</v>
      </c>
    </row>
    <row r="63" spans="1:5" x14ac:dyDescent="0.3">
      <c r="A63" s="6" t="s">
        <v>211</v>
      </c>
      <c r="B63" s="61">
        <v>10155991.280000001</v>
      </c>
      <c r="C63" s="61">
        <v>11844008.720000001</v>
      </c>
    </row>
    <row r="64" spans="1:5" x14ac:dyDescent="0.3">
      <c r="A64" s="53" t="s">
        <v>39</v>
      </c>
      <c r="B64" s="85">
        <v>5976460994.3999987</v>
      </c>
      <c r="C64" s="85">
        <v>6149131630.5800009</v>
      </c>
      <c r="E64" s="52"/>
    </row>
    <row r="66" spans="1:14" ht="18" x14ac:dyDescent="0.35">
      <c r="A66" s="50" t="s">
        <v>212</v>
      </c>
    </row>
    <row r="68" spans="1:14" x14ac:dyDescent="0.3">
      <c r="A68" s="56"/>
      <c r="B68" s="57">
        <v>41609</v>
      </c>
      <c r="C68" s="57">
        <v>41974</v>
      </c>
      <c r="D68" s="57">
        <v>42339</v>
      </c>
      <c r="E68" s="57">
        <v>42705</v>
      </c>
      <c r="F68" s="57">
        <v>43070</v>
      </c>
      <c r="G68" s="57">
        <v>43435</v>
      </c>
      <c r="H68" s="57">
        <v>43800</v>
      </c>
      <c r="I68" s="95">
        <v>44166</v>
      </c>
      <c r="J68" s="95">
        <v>44531</v>
      </c>
      <c r="K68" s="95">
        <v>44896</v>
      </c>
      <c r="L68" s="95">
        <v>45261</v>
      </c>
      <c r="M68" s="95">
        <v>45627</v>
      </c>
      <c r="N68" s="95">
        <v>45992</v>
      </c>
    </row>
    <row r="69" spans="1:14" x14ac:dyDescent="0.3">
      <c r="A69" s="56" t="s">
        <v>213</v>
      </c>
      <c r="B69" s="58">
        <v>4099.16</v>
      </c>
      <c r="C69" s="58">
        <v>5282.85</v>
      </c>
      <c r="D69" s="58">
        <v>5858.6235084099999</v>
      </c>
      <c r="E69" s="58">
        <v>6073.842798059999</v>
      </c>
      <c r="F69" s="58">
        <v>7612.1998872899994</v>
      </c>
      <c r="G69" s="58">
        <v>8004</v>
      </c>
      <c r="H69" s="58">
        <v>8257</v>
      </c>
      <c r="I69" s="58">
        <v>7418</v>
      </c>
      <c r="J69" s="58">
        <v>8231</v>
      </c>
      <c r="K69" s="58">
        <v>8939</v>
      </c>
      <c r="L69" s="58">
        <v>9441</v>
      </c>
      <c r="M69" s="58">
        <v>11484</v>
      </c>
      <c r="N69" s="58">
        <v>12126</v>
      </c>
    </row>
    <row r="70" spans="1:14" x14ac:dyDescent="0.3">
      <c r="A70" s="56" t="s">
        <v>13</v>
      </c>
      <c r="B70" s="58">
        <v>2463</v>
      </c>
      <c r="C70" s="58">
        <v>3129</v>
      </c>
      <c r="D70" s="58">
        <v>3756</v>
      </c>
      <c r="E70" s="58">
        <v>3887</v>
      </c>
      <c r="F70" s="58">
        <v>3862</v>
      </c>
      <c r="G70" s="58">
        <v>4256</v>
      </c>
      <c r="H70" s="58">
        <v>4486</v>
      </c>
      <c r="I70" s="58">
        <v>3755</v>
      </c>
      <c r="J70" s="58">
        <v>3872</v>
      </c>
      <c r="K70" s="58">
        <v>4101</v>
      </c>
      <c r="L70" s="58">
        <v>4414</v>
      </c>
      <c r="M70" s="58">
        <v>5336</v>
      </c>
      <c r="N70" s="58">
        <v>6149</v>
      </c>
    </row>
    <row r="71" spans="1:14" x14ac:dyDescent="0.3">
      <c r="A71" s="56" t="s">
        <v>214</v>
      </c>
      <c r="B71" s="58">
        <v>334.6</v>
      </c>
      <c r="C71" s="58">
        <v>435.40999999999997</v>
      </c>
      <c r="D71" s="58">
        <v>692.26</v>
      </c>
      <c r="E71" s="58">
        <v>1605.1894615384615</v>
      </c>
      <c r="F71" s="58">
        <v>1975.8794615384618</v>
      </c>
      <c r="G71" s="58">
        <v>1614.5494615384619</v>
      </c>
      <c r="H71" s="58">
        <v>2322.1050000000005</v>
      </c>
      <c r="I71" s="59">
        <v>3316.0050000000001</v>
      </c>
      <c r="J71" s="59">
        <v>3117.3249999999998</v>
      </c>
      <c r="K71" s="59">
        <v>3151.605</v>
      </c>
      <c r="L71" s="60">
        <v>3055</v>
      </c>
      <c r="M71" s="59">
        <v>2834</v>
      </c>
      <c r="N71" s="59">
        <v>2672</v>
      </c>
    </row>
    <row r="72" spans="1:14" ht="27" x14ac:dyDescent="0.3">
      <c r="A72" s="96" t="s">
        <v>215</v>
      </c>
      <c r="B72" s="58">
        <v>1970.4</v>
      </c>
      <c r="C72" s="58">
        <v>2503.2000000000003</v>
      </c>
      <c r="D72" s="58">
        <v>3004.8</v>
      </c>
      <c r="E72" s="58">
        <v>3109.6000000000004</v>
      </c>
      <c r="F72" s="58">
        <v>3089.6000000000004</v>
      </c>
      <c r="G72" s="58">
        <v>3404.8</v>
      </c>
      <c r="H72" s="58">
        <v>3588.8</v>
      </c>
      <c r="I72" s="58">
        <v>3004</v>
      </c>
      <c r="J72" s="58">
        <v>3097.6000000000004</v>
      </c>
      <c r="K72" s="58">
        <v>3690.9</v>
      </c>
      <c r="L72" s="58">
        <v>3972.6</v>
      </c>
      <c r="M72" s="61">
        <v>4802.4000000000005</v>
      </c>
      <c r="N72" s="97">
        <f>N70*0.9</f>
        <v>5534.1</v>
      </c>
    </row>
    <row r="73" spans="1:14" x14ac:dyDescent="0.3">
      <c r="A73" s="56" t="s">
        <v>111</v>
      </c>
      <c r="B73" s="62">
        <v>0.13585058871295169</v>
      </c>
      <c r="C73" s="62">
        <v>0.13915308405241289</v>
      </c>
      <c r="D73" s="62">
        <v>0.18430777422790201</v>
      </c>
      <c r="E73" s="62">
        <v>0.41296358670914884</v>
      </c>
      <c r="F73" s="62">
        <v>0.51162078237660846</v>
      </c>
      <c r="G73" s="62">
        <v>0.3793584261133604</v>
      </c>
      <c r="H73" s="62">
        <v>0.51763374944271079</v>
      </c>
      <c r="I73" s="62">
        <v>0.88309054593874836</v>
      </c>
      <c r="J73" s="62">
        <v>0.80509426652892557</v>
      </c>
      <c r="K73" s="62">
        <v>0.76849670811997073</v>
      </c>
      <c r="L73" s="62">
        <v>0.69211599456275485</v>
      </c>
      <c r="M73" s="62">
        <v>0.53110944527736137</v>
      </c>
      <c r="N73" s="62">
        <f>N71/N70</f>
        <v>0.43454220198406246</v>
      </c>
    </row>
    <row r="75" spans="1:14" ht="18" x14ac:dyDescent="0.35">
      <c r="A75" s="50" t="s">
        <v>216</v>
      </c>
    </row>
    <row r="77" spans="1:14" x14ac:dyDescent="0.3">
      <c r="A77" s="54" t="s">
        <v>203</v>
      </c>
      <c r="B77" s="54" t="s">
        <v>380</v>
      </c>
    </row>
    <row r="78" spans="1:14" x14ac:dyDescent="0.3">
      <c r="A78" s="221" t="s">
        <v>152</v>
      </c>
      <c r="B78" s="222">
        <v>4798909770.8600006</v>
      </c>
    </row>
    <row r="79" spans="1:14" x14ac:dyDescent="0.3">
      <c r="A79" s="92" t="s">
        <v>378</v>
      </c>
      <c r="B79" s="61">
        <v>1353544432.26</v>
      </c>
    </row>
    <row r="80" spans="1:14" x14ac:dyDescent="0.3">
      <c r="A80" s="92" t="s">
        <v>379</v>
      </c>
      <c r="B80" s="61">
        <v>3445365338.6000004</v>
      </c>
    </row>
    <row r="81" spans="1:2" x14ac:dyDescent="0.3">
      <c r="A81" s="200" t="s">
        <v>60</v>
      </c>
      <c r="B81" s="222">
        <v>2578696808.9900002</v>
      </c>
    </row>
    <row r="82" spans="1:2" x14ac:dyDescent="0.3">
      <c r="A82" s="92" t="s">
        <v>378</v>
      </c>
      <c r="B82" s="61">
        <v>1316509692.0900002</v>
      </c>
    </row>
    <row r="83" spans="1:2" x14ac:dyDescent="0.3">
      <c r="A83" s="92" t="s">
        <v>379</v>
      </c>
      <c r="B83" s="61">
        <v>1262187116.9000001</v>
      </c>
    </row>
    <row r="84" spans="1:2" x14ac:dyDescent="0.3">
      <c r="A84" s="221" t="s">
        <v>204</v>
      </c>
      <c r="B84" s="222">
        <v>2782189949.9300003</v>
      </c>
    </row>
    <row r="85" spans="1:2" x14ac:dyDescent="0.3">
      <c r="A85" s="92" t="s">
        <v>378</v>
      </c>
      <c r="B85" s="61">
        <v>1422992782.1800003</v>
      </c>
    </row>
    <row r="86" spans="1:2" x14ac:dyDescent="0.3">
      <c r="A86" s="92" t="s">
        <v>379</v>
      </c>
      <c r="B86" s="61">
        <v>1359197167.75</v>
      </c>
    </row>
    <row r="87" spans="1:2" x14ac:dyDescent="0.3">
      <c r="A87" s="200" t="s">
        <v>201</v>
      </c>
      <c r="B87" s="222">
        <v>1600718474.9900002</v>
      </c>
    </row>
    <row r="88" spans="1:2" x14ac:dyDescent="0.3">
      <c r="A88" s="92" t="s">
        <v>378</v>
      </c>
      <c r="B88" s="61">
        <v>955568967.37000012</v>
      </c>
    </row>
    <row r="89" spans="1:2" x14ac:dyDescent="0.3">
      <c r="A89" s="92" t="s">
        <v>379</v>
      </c>
      <c r="B89" s="61">
        <v>645149507.62</v>
      </c>
    </row>
    <row r="90" spans="1:2" x14ac:dyDescent="0.3">
      <c r="A90" s="221" t="s">
        <v>202</v>
      </c>
      <c r="B90" s="222">
        <v>365077620.20999998</v>
      </c>
    </row>
    <row r="91" spans="1:2" x14ac:dyDescent="0.3">
      <c r="A91" s="92" t="s">
        <v>378</v>
      </c>
      <c r="B91" s="61">
        <v>50408393.279999994</v>
      </c>
    </row>
    <row r="92" spans="1:2" x14ac:dyDescent="0.3">
      <c r="A92" s="92" t="s">
        <v>379</v>
      </c>
      <c r="B92" s="61">
        <v>314669226.93000001</v>
      </c>
    </row>
    <row r="93" spans="1:2" x14ac:dyDescent="0.3">
      <c r="A93" s="53" t="s">
        <v>39</v>
      </c>
      <c r="B93" s="223">
        <v>12125592624.98</v>
      </c>
    </row>
    <row r="95" spans="1:2" ht="18" x14ac:dyDescent="0.35">
      <c r="A95" s="50" t="s">
        <v>217</v>
      </c>
    </row>
    <row r="97" spans="1:3" x14ac:dyDescent="0.3">
      <c r="A97" t="s">
        <v>121</v>
      </c>
      <c r="B97">
        <v>6.15</v>
      </c>
      <c r="C97" t="s">
        <v>118</v>
      </c>
    </row>
    <row r="98" spans="1:3" x14ac:dyDescent="0.3">
      <c r="A98" t="s">
        <v>122</v>
      </c>
      <c r="B98">
        <v>5.98</v>
      </c>
      <c r="C98" t="s">
        <v>118</v>
      </c>
    </row>
    <row r="99" spans="1:3" x14ac:dyDescent="0.3">
      <c r="A99" t="s">
        <v>113</v>
      </c>
      <c r="B99">
        <v>352</v>
      </c>
      <c r="C99" t="s">
        <v>119</v>
      </c>
    </row>
    <row r="100" spans="1:3" x14ac:dyDescent="0.3">
      <c r="A100" t="s">
        <v>114</v>
      </c>
      <c r="B100" s="243">
        <v>11.2</v>
      </c>
      <c r="C100" t="s">
        <v>120</v>
      </c>
    </row>
    <row r="101" spans="1:3" x14ac:dyDescent="0.3">
      <c r="A101" t="s">
        <v>115</v>
      </c>
      <c r="B101">
        <v>14.4</v>
      </c>
      <c r="C101" t="s">
        <v>120</v>
      </c>
    </row>
    <row r="102" spans="1:3" x14ac:dyDescent="0.3">
      <c r="A102" t="s">
        <v>218</v>
      </c>
      <c r="B102">
        <v>3.2</v>
      </c>
      <c r="C102" t="s">
        <v>120</v>
      </c>
    </row>
    <row r="103" spans="1:3" x14ac:dyDescent="0.3">
      <c r="A103" t="s">
        <v>124</v>
      </c>
      <c r="B103" s="98">
        <v>2.6</v>
      </c>
      <c r="C103" t="s">
        <v>118</v>
      </c>
    </row>
    <row r="104" spans="1:3" x14ac:dyDescent="0.3">
      <c r="A104" s="92" t="s">
        <v>116</v>
      </c>
      <c r="B104">
        <v>835</v>
      </c>
      <c r="C104" t="s">
        <v>197</v>
      </c>
    </row>
    <row r="105" spans="1:3" x14ac:dyDescent="0.3">
      <c r="A105" s="92" t="s">
        <v>117</v>
      </c>
      <c r="B105">
        <v>1.76</v>
      </c>
      <c r="C105" t="s">
        <v>118</v>
      </c>
    </row>
    <row r="106" spans="1:3" x14ac:dyDescent="0.3">
      <c r="A106" t="s">
        <v>125</v>
      </c>
      <c r="B106">
        <v>6.98</v>
      </c>
      <c r="C106" t="s">
        <v>118</v>
      </c>
    </row>
    <row r="107" spans="1:3" x14ac:dyDescent="0.3">
      <c r="A107" s="92" t="s">
        <v>116</v>
      </c>
      <c r="B107">
        <v>3.15</v>
      </c>
      <c r="C107" t="s">
        <v>118</v>
      </c>
    </row>
    <row r="108" spans="1:3" x14ac:dyDescent="0.3">
      <c r="A108" s="92" t="s">
        <v>117</v>
      </c>
      <c r="B108">
        <v>3.83</v>
      </c>
      <c r="C108" t="s">
        <v>118</v>
      </c>
    </row>
    <row r="109" spans="1:3" x14ac:dyDescent="0.3">
      <c r="A109" s="93" t="s">
        <v>126</v>
      </c>
      <c r="B109">
        <v>2.3199999999999998</v>
      </c>
      <c r="C109" t="s">
        <v>118</v>
      </c>
    </row>
  </sheetData>
  <mergeCells count="1">
    <mergeCell ref="E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BB334-9587-439E-AFCB-DEF5F0EA7B69}">
  <sheetPr codeName="Sheet3">
    <tabColor theme="4" tint="0.79998168889431442"/>
  </sheetPr>
  <dimension ref="A1:H85"/>
  <sheetViews>
    <sheetView zoomScaleNormal="100" workbookViewId="0">
      <selection activeCell="D60" sqref="D60"/>
    </sheetView>
  </sheetViews>
  <sheetFormatPr defaultRowHeight="14.4" x14ac:dyDescent="0.3"/>
  <cols>
    <col min="1" max="1" width="74.33203125" bestFit="1" customWidth="1"/>
    <col min="2" max="11" width="27.77734375" customWidth="1"/>
  </cols>
  <sheetData>
    <row r="1" spans="1:8" ht="18" x14ac:dyDescent="0.35">
      <c r="A1" s="50" t="s">
        <v>129</v>
      </c>
      <c r="E1" s="260" t="s">
        <v>57</v>
      </c>
      <c r="F1" s="259"/>
      <c r="G1" s="259"/>
      <c r="H1" s="259"/>
    </row>
    <row r="2" spans="1:8" x14ac:dyDescent="0.3">
      <c r="A2" s="51" t="s">
        <v>177</v>
      </c>
    </row>
    <row r="4" spans="1:8" ht="18" x14ac:dyDescent="0.35">
      <c r="A4" s="1" t="s">
        <v>178</v>
      </c>
    </row>
    <row r="6" spans="1:8" x14ac:dyDescent="0.3">
      <c r="A6" s="54" t="s">
        <v>185</v>
      </c>
      <c r="B6" s="216" t="s">
        <v>374</v>
      </c>
      <c r="C6" s="216" t="s">
        <v>375</v>
      </c>
    </row>
    <row r="7" spans="1:8" x14ac:dyDescent="0.3">
      <c r="A7" s="6" t="s">
        <v>180</v>
      </c>
      <c r="B7" s="61">
        <v>1689247395.5300002</v>
      </c>
      <c r="C7" s="61">
        <v>1168300908.55</v>
      </c>
    </row>
    <row r="8" spans="1:8" x14ac:dyDescent="0.3">
      <c r="A8" s="6" t="s">
        <v>181</v>
      </c>
      <c r="B8" s="61">
        <v>869360.37</v>
      </c>
      <c r="C8" s="61">
        <v>104057543.21000001</v>
      </c>
    </row>
    <row r="9" spans="1:8" x14ac:dyDescent="0.3">
      <c r="A9" s="6" t="s">
        <v>182</v>
      </c>
      <c r="B9" s="61">
        <v>79265093.319999993</v>
      </c>
      <c r="C9" s="61">
        <v>60775401.030000001</v>
      </c>
    </row>
    <row r="10" spans="1:8" x14ac:dyDescent="0.3">
      <c r="A10" s="53" t="s">
        <v>39</v>
      </c>
      <c r="B10" s="85">
        <v>1769381849.2200003</v>
      </c>
      <c r="C10" s="85">
        <v>1333133852.79</v>
      </c>
    </row>
    <row r="12" spans="1:8" ht="18" x14ac:dyDescent="0.35">
      <c r="A12" s="1" t="s">
        <v>186</v>
      </c>
    </row>
    <row r="14" spans="1:8" x14ac:dyDescent="0.3">
      <c r="A14" s="28" t="s">
        <v>93</v>
      </c>
      <c r="B14" s="216" t="s">
        <v>374</v>
      </c>
      <c r="C14" s="216" t="s">
        <v>375</v>
      </c>
    </row>
    <row r="15" spans="1:8" x14ac:dyDescent="0.3">
      <c r="A15" s="6" t="s">
        <v>72</v>
      </c>
      <c r="B15" s="61">
        <v>333592165.13</v>
      </c>
      <c r="C15" s="61">
        <v>715716479.84000003</v>
      </c>
    </row>
    <row r="16" spans="1:8" x14ac:dyDescent="0.3">
      <c r="A16" s="6" t="s">
        <v>65</v>
      </c>
      <c r="B16" s="61">
        <v>108386561.65000001</v>
      </c>
      <c r="C16" s="61">
        <v>148506925.39000002</v>
      </c>
    </row>
    <row r="17" spans="1:3" x14ac:dyDescent="0.3">
      <c r="A17" s="6" t="s">
        <v>87</v>
      </c>
      <c r="B17" s="61">
        <v>34623204.950000003</v>
      </c>
      <c r="C17" s="61">
        <v>137352206.76999998</v>
      </c>
    </row>
    <row r="18" spans="1:3" x14ac:dyDescent="0.3">
      <c r="A18" s="6" t="s">
        <v>91</v>
      </c>
      <c r="B18" s="61">
        <v>19157726.43</v>
      </c>
      <c r="C18" s="61">
        <v>116805232.81999999</v>
      </c>
    </row>
    <row r="19" spans="1:3" x14ac:dyDescent="0.3">
      <c r="A19" s="6" t="s">
        <v>90</v>
      </c>
      <c r="B19" s="61">
        <v>122975698.81999999</v>
      </c>
      <c r="C19" s="61">
        <v>62483140.469999999</v>
      </c>
    </row>
    <row r="20" spans="1:3" x14ac:dyDescent="0.3">
      <c r="A20" s="6" t="s">
        <v>71</v>
      </c>
      <c r="B20" s="61">
        <v>0</v>
      </c>
      <c r="C20" s="61">
        <v>34724000</v>
      </c>
    </row>
    <row r="21" spans="1:3" x14ac:dyDescent="0.3">
      <c r="A21" s="6" t="s">
        <v>84</v>
      </c>
      <c r="B21" s="61">
        <v>2731823.26</v>
      </c>
      <c r="C21" s="61">
        <v>30749820.099999998</v>
      </c>
    </row>
    <row r="22" spans="1:3" x14ac:dyDescent="0.3">
      <c r="A22" s="6" t="s">
        <v>69</v>
      </c>
      <c r="B22" s="61">
        <v>158400000</v>
      </c>
      <c r="C22" s="61">
        <v>26486295.040000003</v>
      </c>
    </row>
    <row r="23" spans="1:3" x14ac:dyDescent="0.3">
      <c r="A23" s="6" t="s">
        <v>74</v>
      </c>
      <c r="B23" s="61">
        <v>4152970</v>
      </c>
      <c r="C23" s="61">
        <v>13740541.49</v>
      </c>
    </row>
    <row r="24" spans="1:3" x14ac:dyDescent="0.3">
      <c r="A24" s="6" t="s">
        <v>73</v>
      </c>
      <c r="B24" s="61">
        <v>33463983.039999999</v>
      </c>
      <c r="C24" s="61">
        <v>13704976.67</v>
      </c>
    </row>
    <row r="25" spans="1:3" x14ac:dyDescent="0.3">
      <c r="A25" s="6" t="s">
        <v>79</v>
      </c>
      <c r="B25" s="61">
        <v>109586422.91</v>
      </c>
      <c r="C25" s="61">
        <v>11329191.68</v>
      </c>
    </row>
    <row r="26" spans="1:3" x14ac:dyDescent="0.3">
      <c r="A26" s="6" t="s">
        <v>68</v>
      </c>
      <c r="B26" s="61">
        <v>33816924.960000001</v>
      </c>
      <c r="C26" s="61">
        <v>7573848.8800000008</v>
      </c>
    </row>
    <row r="27" spans="1:3" x14ac:dyDescent="0.3">
      <c r="A27" s="6" t="s">
        <v>82</v>
      </c>
      <c r="B27" s="61">
        <v>343452553.56</v>
      </c>
      <c r="C27" s="61">
        <v>4701425.1499999994</v>
      </c>
    </row>
    <row r="28" spans="1:3" x14ac:dyDescent="0.3">
      <c r="A28" s="6" t="s">
        <v>67</v>
      </c>
      <c r="B28" s="61">
        <v>76657723.269999996</v>
      </c>
      <c r="C28" s="61">
        <v>4258762.4000000004</v>
      </c>
    </row>
    <row r="29" spans="1:3" x14ac:dyDescent="0.3">
      <c r="A29" s="6" t="s">
        <v>76</v>
      </c>
      <c r="B29" s="61">
        <v>0</v>
      </c>
      <c r="C29" s="61">
        <v>3111032.19</v>
      </c>
    </row>
    <row r="30" spans="1:3" x14ac:dyDescent="0.3">
      <c r="A30" s="6" t="s">
        <v>83</v>
      </c>
      <c r="B30" s="61">
        <v>322674297.5</v>
      </c>
      <c r="C30" s="61">
        <v>1425702.5</v>
      </c>
    </row>
    <row r="31" spans="1:3" x14ac:dyDescent="0.3">
      <c r="A31" s="6" t="s">
        <v>187</v>
      </c>
      <c r="B31" s="61">
        <v>0</v>
      </c>
      <c r="C31" s="61">
        <v>464271.38</v>
      </c>
    </row>
    <row r="32" spans="1:3" x14ac:dyDescent="0.3">
      <c r="A32" s="6" t="s">
        <v>188</v>
      </c>
      <c r="B32" s="61">
        <v>709793.74</v>
      </c>
      <c r="C32" s="61">
        <v>0</v>
      </c>
    </row>
    <row r="33" spans="1:6" x14ac:dyDescent="0.3">
      <c r="A33" s="6" t="s">
        <v>189</v>
      </c>
      <c r="B33" s="61">
        <v>35000000</v>
      </c>
      <c r="C33" s="61">
        <v>0</v>
      </c>
    </row>
    <row r="34" spans="1:6" x14ac:dyDescent="0.3">
      <c r="A34" s="6" t="s">
        <v>190</v>
      </c>
      <c r="B34" s="61">
        <v>30000000</v>
      </c>
      <c r="C34" s="61">
        <v>0</v>
      </c>
    </row>
    <row r="35" spans="1:6" x14ac:dyDescent="0.3">
      <c r="A35" s="53" t="s">
        <v>39</v>
      </c>
      <c r="B35" s="85">
        <v>1769381849.22</v>
      </c>
      <c r="C35" s="85">
        <v>1333133852.7900002</v>
      </c>
    </row>
    <row r="37" spans="1:6" ht="18" x14ac:dyDescent="0.35">
      <c r="A37" s="1" t="s">
        <v>191</v>
      </c>
    </row>
    <row r="39" spans="1:6" x14ac:dyDescent="0.3">
      <c r="A39" s="54" t="s">
        <v>106</v>
      </c>
      <c r="B39" s="216" t="s">
        <v>374</v>
      </c>
      <c r="C39" s="216" t="s">
        <v>375</v>
      </c>
    </row>
    <row r="40" spans="1:6" x14ac:dyDescent="0.3">
      <c r="A40" s="6" t="s">
        <v>99</v>
      </c>
      <c r="B40" s="61">
        <v>1021209762.54</v>
      </c>
      <c r="C40" s="61">
        <v>450703119.85999995</v>
      </c>
    </row>
    <row r="41" spans="1:6" x14ac:dyDescent="0.3">
      <c r="A41" s="6" t="s">
        <v>102</v>
      </c>
      <c r="B41" s="61">
        <v>629644561.38</v>
      </c>
      <c r="C41" s="61">
        <v>360187684.72000003</v>
      </c>
    </row>
    <row r="42" spans="1:6" x14ac:dyDescent="0.3">
      <c r="A42" s="6" t="s">
        <v>96</v>
      </c>
      <c r="B42" s="61">
        <v>8517524.8100000005</v>
      </c>
      <c r="C42" s="61">
        <v>205466607.19</v>
      </c>
    </row>
    <row r="43" spans="1:6" x14ac:dyDescent="0.3">
      <c r="A43" s="6" t="s">
        <v>101</v>
      </c>
      <c r="B43" s="61">
        <v>30000000.010000002</v>
      </c>
      <c r="C43" s="61">
        <v>155315644.81999999</v>
      </c>
    </row>
    <row r="44" spans="1:6" x14ac:dyDescent="0.3">
      <c r="A44" s="6" t="s">
        <v>98</v>
      </c>
      <c r="B44" s="61">
        <v>77402630.429999992</v>
      </c>
      <c r="C44" s="61">
        <v>105583124.13999999</v>
      </c>
    </row>
    <row r="45" spans="1:6" x14ac:dyDescent="0.3">
      <c r="A45" s="6" t="s">
        <v>100</v>
      </c>
      <c r="B45" s="61">
        <v>2607370.0499999998</v>
      </c>
      <c r="C45" s="61">
        <v>55877672.060000002</v>
      </c>
    </row>
    <row r="46" spans="1:6" x14ac:dyDescent="0.3">
      <c r="A46" s="53" t="s">
        <v>39</v>
      </c>
      <c r="B46" s="85">
        <v>1769381849.2199998</v>
      </c>
      <c r="C46" s="85">
        <v>1333133852.79</v>
      </c>
      <c r="F46" s="52"/>
    </row>
    <row r="48" spans="1:6" ht="18" x14ac:dyDescent="0.35">
      <c r="A48" s="50" t="s">
        <v>192</v>
      </c>
    </row>
    <row r="50" spans="1:8" x14ac:dyDescent="0.3">
      <c r="A50" s="54" t="s">
        <v>403</v>
      </c>
      <c r="B50" s="216" t="s">
        <v>363</v>
      </c>
    </row>
    <row r="51" spans="1:8" x14ac:dyDescent="0.3">
      <c r="A51" s="200" t="s">
        <v>180</v>
      </c>
      <c r="B51" s="214">
        <v>2857548304.0799999</v>
      </c>
    </row>
    <row r="52" spans="1:8" x14ac:dyDescent="0.3">
      <c r="A52" s="92" t="s">
        <v>378</v>
      </c>
      <c r="B52" s="61">
        <v>1099043676.6100001</v>
      </c>
    </row>
    <row r="53" spans="1:8" x14ac:dyDescent="0.3">
      <c r="A53" s="92" t="s">
        <v>379</v>
      </c>
      <c r="B53" s="61">
        <v>1758504627.4699998</v>
      </c>
    </row>
    <row r="54" spans="1:8" x14ac:dyDescent="0.3">
      <c r="A54" s="200" t="s">
        <v>182</v>
      </c>
      <c r="B54" s="214">
        <v>140040494.34999999</v>
      </c>
    </row>
    <row r="55" spans="1:8" x14ac:dyDescent="0.3">
      <c r="A55" s="92" t="s">
        <v>378</v>
      </c>
      <c r="B55" s="61">
        <v>59124008.68</v>
      </c>
    </row>
    <row r="56" spans="1:8" x14ac:dyDescent="0.3">
      <c r="A56" s="92" t="s">
        <v>379</v>
      </c>
      <c r="B56" s="61">
        <v>80916485.669999987</v>
      </c>
    </row>
    <row r="57" spans="1:8" x14ac:dyDescent="0.3">
      <c r="A57" s="200" t="s">
        <v>181</v>
      </c>
      <c r="B57" s="214">
        <v>104926903.57999998</v>
      </c>
    </row>
    <row r="58" spans="1:8" x14ac:dyDescent="0.3">
      <c r="A58" s="92" t="s">
        <v>378</v>
      </c>
      <c r="B58" s="61">
        <v>68920731.61999999</v>
      </c>
    </row>
    <row r="59" spans="1:8" x14ac:dyDescent="0.3">
      <c r="A59" s="92" t="s">
        <v>379</v>
      </c>
      <c r="B59" s="61">
        <v>36006171.960000001</v>
      </c>
    </row>
    <row r="60" spans="1:8" x14ac:dyDescent="0.3">
      <c r="A60" s="53" t="s">
        <v>39</v>
      </c>
      <c r="B60" s="85">
        <v>3102515702.0099998</v>
      </c>
    </row>
    <row r="62" spans="1:8" ht="18" x14ac:dyDescent="0.35">
      <c r="A62" s="1" t="s">
        <v>193</v>
      </c>
    </row>
    <row r="64" spans="1:8" x14ac:dyDescent="0.3">
      <c r="A64" s="56"/>
      <c r="B64" s="57">
        <v>43800</v>
      </c>
      <c r="C64" s="57">
        <v>44166</v>
      </c>
      <c r="D64" s="57">
        <v>44531</v>
      </c>
      <c r="E64" s="57">
        <v>44896</v>
      </c>
      <c r="F64" s="57">
        <v>45261</v>
      </c>
      <c r="G64" s="57">
        <v>45627</v>
      </c>
      <c r="H64" s="57">
        <v>45992</v>
      </c>
    </row>
    <row r="65" spans="1:8" x14ac:dyDescent="0.3">
      <c r="A65" s="56" t="s">
        <v>194</v>
      </c>
      <c r="B65" s="58">
        <v>2653</v>
      </c>
      <c r="C65" s="89">
        <v>2986</v>
      </c>
      <c r="D65" s="37">
        <v>2887</v>
      </c>
      <c r="E65" s="37">
        <v>3006</v>
      </c>
      <c r="F65" s="90">
        <v>1738</v>
      </c>
      <c r="G65" s="60">
        <v>2692</v>
      </c>
      <c r="H65" s="30">
        <v>3103</v>
      </c>
    </row>
    <row r="66" spans="1:8" x14ac:dyDescent="0.3">
      <c r="A66" s="56" t="s">
        <v>16</v>
      </c>
      <c r="B66" s="58">
        <v>1128</v>
      </c>
      <c r="C66" s="89">
        <v>1332</v>
      </c>
      <c r="D66" s="37">
        <v>1313</v>
      </c>
      <c r="E66" s="37">
        <v>1492</v>
      </c>
      <c r="F66" s="37">
        <v>999</v>
      </c>
      <c r="G66" s="37">
        <v>1417</v>
      </c>
      <c r="H66" s="30">
        <v>1333</v>
      </c>
    </row>
    <row r="67" spans="1:8" x14ac:dyDescent="0.3">
      <c r="A67" s="56" t="s">
        <v>195</v>
      </c>
      <c r="B67" s="58">
        <v>632.22</v>
      </c>
      <c r="C67" s="89">
        <v>975</v>
      </c>
      <c r="D67" s="37">
        <v>1178.1099999999999</v>
      </c>
      <c r="E67" s="37">
        <v>1178.1099999999999</v>
      </c>
      <c r="F67" s="37">
        <v>1178.1099999999999</v>
      </c>
      <c r="G67" s="37">
        <v>160.94999999999999</v>
      </c>
      <c r="H67" s="37">
        <v>160.94999999999999</v>
      </c>
    </row>
    <row r="68" spans="1:8" x14ac:dyDescent="0.3">
      <c r="A68" s="56" t="s">
        <v>17</v>
      </c>
      <c r="B68" s="30">
        <v>902.40000000000009</v>
      </c>
      <c r="C68" s="37">
        <v>1065.6000000000001</v>
      </c>
      <c r="D68" s="37">
        <v>1050.4000000000001</v>
      </c>
      <c r="E68" s="37">
        <v>1193.6000000000001</v>
      </c>
      <c r="F68" s="37">
        <v>799.2</v>
      </c>
      <c r="G68" s="60">
        <v>1133.6000000000001</v>
      </c>
      <c r="H68" s="60">
        <f>H66*0.8</f>
        <v>1066.4000000000001</v>
      </c>
    </row>
    <row r="69" spans="1:8" x14ac:dyDescent="0.3">
      <c r="A69" s="56" t="s">
        <v>111</v>
      </c>
      <c r="B69" s="62">
        <v>0.56047872340425531</v>
      </c>
      <c r="C69" s="91">
        <v>0.73198198198198194</v>
      </c>
      <c r="D69" s="91">
        <v>0.89726580350342722</v>
      </c>
      <c r="E69" s="91">
        <v>0.78961796246648785</v>
      </c>
      <c r="F69" s="91">
        <v>1.1792892892892892</v>
      </c>
      <c r="G69" s="62">
        <v>0.1135850388143966</v>
      </c>
      <c r="H69" s="62">
        <f>H67/H66</f>
        <v>0.12074268567141784</v>
      </c>
    </row>
    <row r="71" spans="1:8" ht="18" x14ac:dyDescent="0.3">
      <c r="A71" s="65" t="s">
        <v>196</v>
      </c>
    </row>
    <row r="73" spans="1:8" x14ac:dyDescent="0.3">
      <c r="A73" s="66" t="s">
        <v>121</v>
      </c>
      <c r="B73">
        <v>1.33</v>
      </c>
      <c r="C73" s="68" t="s">
        <v>118</v>
      </c>
    </row>
    <row r="74" spans="1:8" x14ac:dyDescent="0.3">
      <c r="A74" s="66" t="s">
        <v>122</v>
      </c>
      <c r="B74">
        <v>1.77</v>
      </c>
      <c r="C74" s="68" t="s">
        <v>118</v>
      </c>
    </row>
    <row r="75" spans="1:8" x14ac:dyDescent="0.3">
      <c r="A75" s="66" t="s">
        <v>113</v>
      </c>
      <c r="B75">
        <v>68</v>
      </c>
      <c r="C75" s="69" t="s">
        <v>119</v>
      </c>
    </row>
    <row r="76" spans="1:8" x14ac:dyDescent="0.3">
      <c r="A76" s="66" t="s">
        <v>114</v>
      </c>
      <c r="B76">
        <v>12.1</v>
      </c>
      <c r="C76" s="68" t="s">
        <v>120</v>
      </c>
    </row>
    <row r="77" spans="1:8" x14ac:dyDescent="0.3">
      <c r="A77" s="66" t="s">
        <v>115</v>
      </c>
      <c r="B77">
        <v>15</v>
      </c>
      <c r="C77" s="68" t="s">
        <v>120</v>
      </c>
    </row>
    <row r="78" spans="1:8" x14ac:dyDescent="0.3">
      <c r="A78" s="66" t="s">
        <v>198</v>
      </c>
      <c r="B78">
        <v>2.9</v>
      </c>
      <c r="C78" s="68" t="s">
        <v>120</v>
      </c>
    </row>
    <row r="79" spans="1:8" x14ac:dyDescent="0.3">
      <c r="A79" s="66" t="s">
        <v>124</v>
      </c>
      <c r="B79">
        <v>877</v>
      </c>
      <c r="C79" s="68" t="s">
        <v>197</v>
      </c>
    </row>
    <row r="80" spans="1:8" x14ac:dyDescent="0.3">
      <c r="A80" s="67" t="s">
        <v>116</v>
      </c>
      <c r="B80">
        <v>13</v>
      </c>
      <c r="C80" s="68" t="s">
        <v>197</v>
      </c>
    </row>
    <row r="81" spans="1:3" x14ac:dyDescent="0.3">
      <c r="A81" s="67" t="s">
        <v>117</v>
      </c>
      <c r="B81">
        <v>864</v>
      </c>
      <c r="C81" s="68" t="s">
        <v>197</v>
      </c>
    </row>
    <row r="82" spans="1:3" x14ac:dyDescent="0.3">
      <c r="A82" t="s">
        <v>125</v>
      </c>
      <c r="B82">
        <v>2.13</v>
      </c>
      <c r="C82" s="68" t="s">
        <v>118</v>
      </c>
    </row>
    <row r="83" spans="1:3" x14ac:dyDescent="0.3">
      <c r="A83" s="92" t="s">
        <v>116</v>
      </c>
      <c r="B83">
        <v>442</v>
      </c>
      <c r="C83" s="68" t="s">
        <v>197</v>
      </c>
    </row>
    <row r="84" spans="1:3" x14ac:dyDescent="0.3">
      <c r="A84" s="92" t="s">
        <v>117</v>
      </c>
      <c r="B84">
        <v>1.69</v>
      </c>
      <c r="C84" s="68" t="s">
        <v>118</v>
      </c>
    </row>
    <row r="85" spans="1:3" x14ac:dyDescent="0.3">
      <c r="A85" s="93" t="s">
        <v>126</v>
      </c>
      <c r="B85">
        <v>0</v>
      </c>
      <c r="C85" s="68" t="s">
        <v>197</v>
      </c>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B1FD1-E92A-4BBC-A0EF-FD15777A0744}">
  <sheetPr codeName="Sheet4">
    <tabColor theme="4" tint="0.79998168889431442"/>
  </sheetPr>
  <dimension ref="A1:H99"/>
  <sheetViews>
    <sheetView topLeftCell="A47" zoomScaleNormal="100" workbookViewId="0">
      <selection activeCell="C66" sqref="C66"/>
    </sheetView>
  </sheetViews>
  <sheetFormatPr defaultRowHeight="14.4" x14ac:dyDescent="0.3"/>
  <cols>
    <col min="1" max="1" width="106.44140625" bestFit="1" customWidth="1"/>
    <col min="2" max="8" width="27.77734375" customWidth="1"/>
  </cols>
  <sheetData>
    <row r="1" spans="1:4" ht="18" x14ac:dyDescent="0.35">
      <c r="A1" s="1" t="s">
        <v>56</v>
      </c>
      <c r="C1" s="260" t="s">
        <v>57</v>
      </c>
      <c r="D1" s="259"/>
    </row>
    <row r="2" spans="1:4" x14ac:dyDescent="0.3">
      <c r="A2" s="51" t="s">
        <v>58</v>
      </c>
    </row>
    <row r="4" spans="1:4" ht="18" x14ac:dyDescent="0.35">
      <c r="A4" s="1" t="s">
        <v>59</v>
      </c>
    </row>
    <row r="6" spans="1:4" x14ac:dyDescent="0.3">
      <c r="A6" s="54" t="s">
        <v>63</v>
      </c>
      <c r="B6" s="216" t="s">
        <v>374</v>
      </c>
      <c r="C6" s="216" t="s">
        <v>375</v>
      </c>
    </row>
    <row r="7" spans="1:4" x14ac:dyDescent="0.3">
      <c r="A7" s="6" t="s">
        <v>60</v>
      </c>
      <c r="B7" s="60">
        <v>833100719.10000002</v>
      </c>
      <c r="C7" s="60">
        <v>2575725408.1799998</v>
      </c>
    </row>
    <row r="8" spans="1:4" x14ac:dyDescent="0.3">
      <c r="A8" s="6" t="s">
        <v>61</v>
      </c>
      <c r="B8" s="60">
        <v>15217524.810000001</v>
      </c>
      <c r="C8" s="60">
        <v>327720667.46999997</v>
      </c>
    </row>
    <row r="9" spans="1:4" x14ac:dyDescent="0.3">
      <c r="A9" s="6" t="s">
        <v>62</v>
      </c>
      <c r="B9" s="60">
        <v>357637148.06999993</v>
      </c>
      <c r="C9" s="60">
        <v>928460675.86000013</v>
      </c>
    </row>
    <row r="10" spans="1:4" x14ac:dyDescent="0.3">
      <c r="A10" s="53" t="s">
        <v>39</v>
      </c>
      <c r="B10" s="86">
        <v>1205955391.98</v>
      </c>
      <c r="C10" s="86">
        <v>3831906751.5099998</v>
      </c>
    </row>
    <row r="12" spans="1:4" ht="18" x14ac:dyDescent="0.35">
      <c r="A12" s="1" t="s">
        <v>64</v>
      </c>
    </row>
    <row r="14" spans="1:4" x14ac:dyDescent="0.3">
      <c r="A14" s="54" t="s">
        <v>93</v>
      </c>
      <c r="B14" s="216" t="s">
        <v>374</v>
      </c>
      <c r="C14" s="216" t="s">
        <v>375</v>
      </c>
    </row>
    <row r="15" spans="1:4" x14ac:dyDescent="0.3">
      <c r="A15" s="6" t="s">
        <v>65</v>
      </c>
      <c r="B15" s="60">
        <v>84121369.620000005</v>
      </c>
      <c r="C15" s="60">
        <v>1030000929.74</v>
      </c>
    </row>
    <row r="16" spans="1:4" x14ac:dyDescent="0.3">
      <c r="A16" s="6" t="s">
        <v>66</v>
      </c>
      <c r="B16" s="60">
        <v>34380341.890000001</v>
      </c>
      <c r="C16" s="60">
        <v>455830071.65000004</v>
      </c>
    </row>
    <row r="17" spans="1:3" x14ac:dyDescent="0.3">
      <c r="A17" s="6" t="s">
        <v>94</v>
      </c>
      <c r="B17" s="60">
        <v>47352860.439999998</v>
      </c>
      <c r="C17" s="60">
        <v>382135964.91000003</v>
      </c>
    </row>
    <row r="18" spans="1:3" x14ac:dyDescent="0.3">
      <c r="A18" s="6" t="s">
        <v>67</v>
      </c>
      <c r="B18" s="60">
        <v>85137078.789999992</v>
      </c>
      <c r="C18" s="60">
        <v>311645741.81999993</v>
      </c>
    </row>
    <row r="19" spans="1:3" x14ac:dyDescent="0.3">
      <c r="A19" s="6" t="s">
        <v>68</v>
      </c>
      <c r="B19" s="60">
        <v>50000000</v>
      </c>
      <c r="C19" s="60">
        <v>295132451.75999999</v>
      </c>
    </row>
    <row r="20" spans="1:3" x14ac:dyDescent="0.3">
      <c r="A20" s="6" t="s">
        <v>69</v>
      </c>
      <c r="B20" s="60">
        <v>118468735.5</v>
      </c>
      <c r="C20" s="60">
        <v>198106786.25999999</v>
      </c>
    </row>
    <row r="21" spans="1:3" x14ac:dyDescent="0.3">
      <c r="A21" s="6" t="s">
        <v>70</v>
      </c>
      <c r="B21" s="60">
        <v>0</v>
      </c>
      <c r="C21" s="60">
        <v>139964050</v>
      </c>
    </row>
    <row r="22" spans="1:3" x14ac:dyDescent="0.3">
      <c r="A22" s="6" t="s">
        <v>71</v>
      </c>
      <c r="B22" s="60">
        <v>70131195.329999998</v>
      </c>
      <c r="C22" s="60">
        <v>138141157.75999999</v>
      </c>
    </row>
    <row r="23" spans="1:3" x14ac:dyDescent="0.3">
      <c r="A23" s="6" t="s">
        <v>72</v>
      </c>
      <c r="B23" s="60">
        <v>104649999.98999999</v>
      </c>
      <c r="C23" s="60">
        <v>131606286.83999999</v>
      </c>
    </row>
    <row r="24" spans="1:3" x14ac:dyDescent="0.3">
      <c r="A24" s="6" t="s">
        <v>73</v>
      </c>
      <c r="B24" s="60">
        <v>130868861.56999999</v>
      </c>
      <c r="C24" s="60">
        <v>130756117.09999999</v>
      </c>
    </row>
    <row r="25" spans="1:3" x14ac:dyDescent="0.3">
      <c r="A25" s="6" t="s">
        <v>74</v>
      </c>
      <c r="B25" s="60">
        <v>0.01</v>
      </c>
      <c r="C25" s="60">
        <v>87138841.74000001</v>
      </c>
    </row>
    <row r="26" spans="1:3" x14ac:dyDescent="0.3">
      <c r="A26" s="6" t="s">
        <v>75</v>
      </c>
      <c r="B26" s="60">
        <v>23812639.620000001</v>
      </c>
      <c r="C26" s="60">
        <v>74702719.430000007</v>
      </c>
    </row>
    <row r="27" spans="1:3" x14ac:dyDescent="0.3">
      <c r="A27" s="6" t="s">
        <v>76</v>
      </c>
      <c r="B27" s="60">
        <v>0</v>
      </c>
      <c r="C27" s="60">
        <v>62285163.509999998</v>
      </c>
    </row>
    <row r="28" spans="1:3" x14ac:dyDescent="0.3">
      <c r="A28" s="6" t="s">
        <v>77</v>
      </c>
      <c r="B28" s="60">
        <v>8517524.8000000007</v>
      </c>
      <c r="C28" s="60">
        <v>50245436.560000002</v>
      </c>
    </row>
    <row r="29" spans="1:3" x14ac:dyDescent="0.3">
      <c r="A29" s="6" t="s">
        <v>78</v>
      </c>
      <c r="B29" s="60">
        <v>156550000</v>
      </c>
      <c r="C29" s="60">
        <v>44126137.079999998</v>
      </c>
    </row>
    <row r="30" spans="1:3" x14ac:dyDescent="0.3">
      <c r="A30" s="6" t="s">
        <v>79</v>
      </c>
      <c r="B30" s="60">
        <v>3456055.19</v>
      </c>
      <c r="C30" s="60">
        <v>42776227.690000005</v>
      </c>
    </row>
    <row r="31" spans="1:3" x14ac:dyDescent="0.3">
      <c r="A31" s="6" t="s">
        <v>80</v>
      </c>
      <c r="B31" s="60">
        <v>1184304.3</v>
      </c>
      <c r="C31" s="60">
        <v>39395989.700000003</v>
      </c>
    </row>
    <row r="32" spans="1:3" x14ac:dyDescent="0.3">
      <c r="A32" s="6" t="s">
        <v>81</v>
      </c>
      <c r="B32" s="60">
        <v>0</v>
      </c>
      <c r="C32" s="60">
        <v>34500000</v>
      </c>
    </row>
    <row r="33" spans="1:3" x14ac:dyDescent="0.3">
      <c r="A33" s="6" t="s">
        <v>82</v>
      </c>
      <c r="B33" s="60">
        <v>22997316.98</v>
      </c>
      <c r="C33" s="60">
        <v>31976862.719999999</v>
      </c>
    </row>
    <row r="34" spans="1:3" x14ac:dyDescent="0.3">
      <c r="A34" s="6" t="s">
        <v>83</v>
      </c>
      <c r="B34" s="60">
        <v>99641511.060000002</v>
      </c>
      <c r="C34" s="60">
        <v>31811424.579999998</v>
      </c>
    </row>
    <row r="35" spans="1:3" x14ac:dyDescent="0.3">
      <c r="A35" s="6" t="s">
        <v>84</v>
      </c>
      <c r="B35" s="60">
        <v>6027596.8899999997</v>
      </c>
      <c r="C35" s="60">
        <v>25035684.940000001</v>
      </c>
    </row>
    <row r="36" spans="1:3" x14ac:dyDescent="0.3">
      <c r="A36" s="6" t="s">
        <v>85</v>
      </c>
      <c r="B36" s="60">
        <v>0</v>
      </c>
      <c r="C36" s="60">
        <v>23615343.260000002</v>
      </c>
    </row>
    <row r="37" spans="1:3" x14ac:dyDescent="0.3">
      <c r="A37" s="6" t="s">
        <v>86</v>
      </c>
      <c r="B37" s="60">
        <v>24468000</v>
      </c>
      <c r="C37" s="60">
        <v>22103726.149999999</v>
      </c>
    </row>
    <row r="38" spans="1:3" x14ac:dyDescent="0.3">
      <c r="A38" s="6" t="s">
        <v>87</v>
      </c>
      <c r="B38" s="60">
        <v>28000000</v>
      </c>
      <c r="C38" s="60">
        <v>11200912.549999999</v>
      </c>
    </row>
    <row r="39" spans="1:3" x14ac:dyDescent="0.3">
      <c r="A39" s="6" t="s">
        <v>88</v>
      </c>
      <c r="B39" s="60">
        <v>55000000</v>
      </c>
      <c r="C39" s="60">
        <v>10055402.289999999</v>
      </c>
    </row>
    <row r="40" spans="1:3" x14ac:dyDescent="0.3">
      <c r="A40" s="6" t="s">
        <v>89</v>
      </c>
      <c r="B40" s="60">
        <v>15000000</v>
      </c>
      <c r="C40" s="60">
        <v>10000000</v>
      </c>
    </row>
    <row r="41" spans="1:3" x14ac:dyDescent="0.3">
      <c r="A41" s="6" t="s">
        <v>90</v>
      </c>
      <c r="B41" s="60">
        <v>22500000</v>
      </c>
      <c r="C41" s="60">
        <v>9776190.5</v>
      </c>
    </row>
    <row r="42" spans="1:3" x14ac:dyDescent="0.3">
      <c r="A42" s="6" t="s">
        <v>91</v>
      </c>
      <c r="B42" s="60">
        <v>1500000</v>
      </c>
      <c r="C42" s="60">
        <v>4035714.3</v>
      </c>
    </row>
    <row r="43" spans="1:3" x14ac:dyDescent="0.3">
      <c r="A43" s="6" t="s">
        <v>92</v>
      </c>
      <c r="B43" s="60">
        <v>12190000</v>
      </c>
      <c r="C43" s="60">
        <v>3805416.67</v>
      </c>
    </row>
    <row r="44" spans="1:3" x14ac:dyDescent="0.3">
      <c r="A44" s="53" t="s">
        <v>39</v>
      </c>
      <c r="B44" s="86">
        <v>1205955391.98</v>
      </c>
      <c r="C44" s="86">
        <v>3831906751.5100007</v>
      </c>
    </row>
    <row r="46" spans="1:3" ht="18" x14ac:dyDescent="0.35">
      <c r="A46" s="50" t="s">
        <v>95</v>
      </c>
    </row>
    <row r="48" spans="1:3" x14ac:dyDescent="0.3">
      <c r="A48" s="54" t="s">
        <v>106</v>
      </c>
      <c r="B48" s="216" t="s">
        <v>374</v>
      </c>
      <c r="C48" s="216" t="s">
        <v>375</v>
      </c>
    </row>
    <row r="49" spans="1:3" x14ac:dyDescent="0.3">
      <c r="A49" s="6" t="s">
        <v>96</v>
      </c>
      <c r="B49" s="60">
        <v>147231334.46000004</v>
      </c>
      <c r="C49" s="60">
        <v>1123101294.9400003</v>
      </c>
    </row>
    <row r="50" spans="1:3" x14ac:dyDescent="0.3">
      <c r="A50" s="6" t="s">
        <v>97</v>
      </c>
      <c r="B50" s="60">
        <v>248902559.94</v>
      </c>
      <c r="C50" s="60">
        <v>847369062.59000015</v>
      </c>
    </row>
    <row r="51" spans="1:3" x14ac:dyDescent="0.3">
      <c r="A51" s="6" t="s">
        <v>98</v>
      </c>
      <c r="B51" s="60">
        <v>61855492.039999999</v>
      </c>
      <c r="C51" s="60">
        <v>453725923.48000002</v>
      </c>
    </row>
    <row r="52" spans="1:3" x14ac:dyDescent="0.3">
      <c r="A52" s="6" t="s">
        <v>99</v>
      </c>
      <c r="B52" s="60">
        <v>208278195.53</v>
      </c>
      <c r="C52" s="60">
        <v>407566351.19</v>
      </c>
    </row>
    <row r="53" spans="1:3" x14ac:dyDescent="0.3">
      <c r="A53" s="6" t="s">
        <v>100</v>
      </c>
      <c r="B53" s="60">
        <v>58284304.299999997</v>
      </c>
      <c r="C53" s="60">
        <v>289395989.69999999</v>
      </c>
    </row>
    <row r="54" spans="1:3" x14ac:dyDescent="0.3">
      <c r="A54" s="6" t="s">
        <v>101</v>
      </c>
      <c r="B54" s="60">
        <v>103566306.61</v>
      </c>
      <c r="C54" s="60">
        <v>234770237.80000001</v>
      </c>
    </row>
    <row r="55" spans="1:3" x14ac:dyDescent="0.3">
      <c r="A55" s="6" t="s">
        <v>102</v>
      </c>
      <c r="B55" s="60">
        <v>372837199.10000002</v>
      </c>
      <c r="C55" s="60">
        <v>185332429.32999998</v>
      </c>
    </row>
    <row r="56" spans="1:3" x14ac:dyDescent="0.3">
      <c r="A56" s="6" t="s">
        <v>103</v>
      </c>
      <c r="B56" s="60">
        <v>5000000</v>
      </c>
      <c r="C56" s="60">
        <v>143639849.53</v>
      </c>
    </row>
    <row r="57" spans="1:3" x14ac:dyDescent="0.3">
      <c r="A57" s="6" t="s">
        <v>104</v>
      </c>
      <c r="B57" s="60">
        <v>0</v>
      </c>
      <c r="C57" s="60">
        <v>138910758.93000001</v>
      </c>
    </row>
    <row r="58" spans="1:3" x14ac:dyDescent="0.3">
      <c r="A58" s="6" t="s">
        <v>105</v>
      </c>
      <c r="B58" s="60">
        <v>0</v>
      </c>
      <c r="C58" s="60">
        <v>8094854.0199999996</v>
      </c>
    </row>
    <row r="59" spans="1:3" x14ac:dyDescent="0.3">
      <c r="A59" s="53" t="s">
        <v>39</v>
      </c>
      <c r="B59" s="86">
        <v>1205955391.98</v>
      </c>
      <c r="C59" s="86">
        <v>3831906751.5099998</v>
      </c>
    </row>
    <row r="61" spans="1:3" ht="18" x14ac:dyDescent="0.35">
      <c r="A61" s="50" t="s">
        <v>107</v>
      </c>
    </row>
    <row r="63" spans="1:3" x14ac:dyDescent="0.3">
      <c r="A63" s="54" t="s">
        <v>404</v>
      </c>
      <c r="B63" s="54" t="s">
        <v>363</v>
      </c>
    </row>
    <row r="64" spans="1:3" x14ac:dyDescent="0.3">
      <c r="A64" s="200" t="s">
        <v>60</v>
      </c>
      <c r="B64" s="242">
        <v>3408826127.2800007</v>
      </c>
    </row>
    <row r="65" spans="1:8" x14ac:dyDescent="0.3">
      <c r="A65" s="92" t="s">
        <v>378</v>
      </c>
      <c r="B65" s="60">
        <v>1408676749.9800005</v>
      </c>
    </row>
    <row r="66" spans="1:8" x14ac:dyDescent="0.3">
      <c r="A66" s="92" t="s">
        <v>379</v>
      </c>
      <c r="B66" s="60">
        <v>2000149377.3000002</v>
      </c>
    </row>
    <row r="67" spans="1:8" x14ac:dyDescent="0.3">
      <c r="A67" s="200" t="s">
        <v>62</v>
      </c>
      <c r="B67" s="242">
        <v>1286097823.9300001</v>
      </c>
    </row>
    <row r="68" spans="1:8" x14ac:dyDescent="0.3">
      <c r="A68" s="92" t="s">
        <v>378</v>
      </c>
      <c r="B68" s="60">
        <v>550608781.43000007</v>
      </c>
    </row>
    <row r="69" spans="1:8" x14ac:dyDescent="0.3">
      <c r="A69" s="92" t="s">
        <v>379</v>
      </c>
      <c r="B69" s="60">
        <v>735489042.5</v>
      </c>
    </row>
    <row r="70" spans="1:8" x14ac:dyDescent="0.3">
      <c r="A70" s="200" t="s">
        <v>61</v>
      </c>
      <c r="B70" s="242">
        <v>342938192.27999997</v>
      </c>
    </row>
    <row r="71" spans="1:8" x14ac:dyDescent="0.3">
      <c r="A71" s="92" t="s">
        <v>378</v>
      </c>
      <c r="B71" s="60">
        <v>252906524.12999997</v>
      </c>
    </row>
    <row r="72" spans="1:8" x14ac:dyDescent="0.3">
      <c r="A72" s="92" t="s">
        <v>379</v>
      </c>
      <c r="B72" s="60">
        <v>90031668.149999991</v>
      </c>
    </row>
    <row r="73" spans="1:8" x14ac:dyDescent="0.3">
      <c r="A73" s="53" t="s">
        <v>39</v>
      </c>
      <c r="B73" s="86">
        <v>5037862143.4900007</v>
      </c>
    </row>
    <row r="75" spans="1:8" ht="18" x14ac:dyDescent="0.35">
      <c r="A75" s="50" t="s">
        <v>108</v>
      </c>
    </row>
    <row r="77" spans="1:8" x14ac:dyDescent="0.3">
      <c r="A77" s="56"/>
      <c r="B77" s="57">
        <v>43800</v>
      </c>
      <c r="C77" s="57">
        <v>44166</v>
      </c>
      <c r="D77" s="57">
        <v>44531</v>
      </c>
      <c r="E77" s="57">
        <v>44896</v>
      </c>
      <c r="F77" s="57">
        <v>45261</v>
      </c>
      <c r="G77" s="57">
        <v>45627</v>
      </c>
      <c r="H77" s="57">
        <v>45992</v>
      </c>
    </row>
    <row r="78" spans="1:8" x14ac:dyDescent="0.3">
      <c r="A78" s="66" t="s">
        <v>109</v>
      </c>
      <c r="B78" s="58">
        <v>1580.0712932400002</v>
      </c>
      <c r="C78" s="58">
        <v>1994</v>
      </c>
      <c r="D78" s="58">
        <v>3345</v>
      </c>
      <c r="E78" s="58">
        <v>4479</v>
      </c>
      <c r="F78" s="58">
        <v>5079</v>
      </c>
      <c r="G78" s="58">
        <v>4803</v>
      </c>
      <c r="H78" s="58">
        <v>5037.8621434899997</v>
      </c>
    </row>
    <row r="79" spans="1:8" x14ac:dyDescent="0.3">
      <c r="A79" s="66" t="s">
        <v>19</v>
      </c>
      <c r="B79" s="58">
        <v>807.52277608999998</v>
      </c>
      <c r="C79" s="58">
        <v>1332</v>
      </c>
      <c r="D79" s="58">
        <v>2253</v>
      </c>
      <c r="E79" s="58">
        <v>3471</v>
      </c>
      <c r="F79" s="30">
        <v>4066</v>
      </c>
      <c r="G79" s="58">
        <v>3844</v>
      </c>
      <c r="H79" s="58">
        <v>3832</v>
      </c>
    </row>
    <row r="80" spans="1:8" x14ac:dyDescent="0.3">
      <c r="A80" s="66" t="s">
        <v>110</v>
      </c>
      <c r="B80" s="58">
        <v>625</v>
      </c>
      <c r="C80" s="59">
        <v>894</v>
      </c>
      <c r="D80" s="59">
        <v>1154.51</v>
      </c>
      <c r="E80" s="60">
        <v>1339.36</v>
      </c>
      <c r="F80" s="30">
        <v>1739</v>
      </c>
      <c r="G80" s="59">
        <v>1534</v>
      </c>
      <c r="H80" s="59">
        <v>2102</v>
      </c>
    </row>
    <row r="81" spans="1:8" x14ac:dyDescent="0.3">
      <c r="A81" s="66" t="s">
        <v>20</v>
      </c>
      <c r="B81" s="58">
        <v>646.01822087200003</v>
      </c>
      <c r="C81" s="58">
        <v>1066</v>
      </c>
      <c r="D81" s="59">
        <v>1802</v>
      </c>
      <c r="E81" s="61">
        <v>2776.8</v>
      </c>
      <c r="F81" s="61">
        <v>3252.8</v>
      </c>
      <c r="G81" s="61">
        <v>3075.2000000000003</v>
      </c>
      <c r="H81" s="61">
        <f>H79*0.8</f>
        <v>3065.6000000000004</v>
      </c>
    </row>
    <row r="82" spans="1:8" x14ac:dyDescent="0.3">
      <c r="A82" s="66" t="s">
        <v>111</v>
      </c>
      <c r="B82" s="62">
        <v>0.77397197764034653</v>
      </c>
      <c r="C82" s="63">
        <v>0.67</v>
      </c>
      <c r="D82" s="64">
        <v>0.51</v>
      </c>
      <c r="E82" s="62">
        <v>0.38587150677038312</v>
      </c>
      <c r="F82" s="62">
        <v>0.42769306443679289</v>
      </c>
      <c r="G82" s="62">
        <v>0.39906347554630595</v>
      </c>
      <c r="H82" s="62">
        <f>H80/H79</f>
        <v>0.54853862212943627</v>
      </c>
    </row>
    <row r="85" spans="1:8" ht="18" x14ac:dyDescent="0.3">
      <c r="A85" s="65" t="s">
        <v>112</v>
      </c>
    </row>
    <row r="87" spans="1:8" x14ac:dyDescent="0.3">
      <c r="A87" s="66" t="s">
        <v>121</v>
      </c>
      <c r="B87">
        <v>3.83</v>
      </c>
      <c r="C87" s="68" t="s">
        <v>118</v>
      </c>
    </row>
    <row r="88" spans="1:8" x14ac:dyDescent="0.3">
      <c r="A88" s="66" t="s">
        <v>122</v>
      </c>
      <c r="B88">
        <v>1.21</v>
      </c>
      <c r="C88" s="68" t="s">
        <v>118</v>
      </c>
    </row>
    <row r="89" spans="1:8" x14ac:dyDescent="0.3">
      <c r="A89" s="66" t="s">
        <v>113</v>
      </c>
      <c r="B89">
        <v>248</v>
      </c>
      <c r="C89" s="69" t="s">
        <v>119</v>
      </c>
    </row>
    <row r="90" spans="1:8" x14ac:dyDescent="0.3">
      <c r="A90" s="66" t="s">
        <v>114</v>
      </c>
      <c r="B90">
        <v>5.6</v>
      </c>
      <c r="C90" s="68" t="s">
        <v>120</v>
      </c>
    </row>
    <row r="91" spans="1:8" x14ac:dyDescent="0.3">
      <c r="A91" s="66" t="s">
        <v>115</v>
      </c>
      <c r="B91" s="243">
        <v>8</v>
      </c>
      <c r="C91" s="68" t="s">
        <v>120</v>
      </c>
    </row>
    <row r="92" spans="1:8" x14ac:dyDescent="0.3">
      <c r="A92" s="66" t="s">
        <v>123</v>
      </c>
      <c r="B92">
        <v>2.4</v>
      </c>
      <c r="C92" s="68" t="s">
        <v>120</v>
      </c>
    </row>
    <row r="93" spans="1:8" x14ac:dyDescent="0.3">
      <c r="A93" s="66" t="s">
        <v>124</v>
      </c>
      <c r="B93">
        <v>1.42</v>
      </c>
      <c r="C93" s="68" t="s">
        <v>118</v>
      </c>
    </row>
    <row r="94" spans="1:8" x14ac:dyDescent="0.3">
      <c r="A94" s="67" t="s">
        <v>116</v>
      </c>
      <c r="B94">
        <v>0.81</v>
      </c>
      <c r="C94" s="68" t="s">
        <v>118</v>
      </c>
    </row>
    <row r="95" spans="1:8" x14ac:dyDescent="0.3">
      <c r="A95" s="67" t="s">
        <v>117</v>
      </c>
      <c r="B95">
        <v>0.61</v>
      </c>
      <c r="C95" s="68" t="s">
        <v>118</v>
      </c>
    </row>
    <row r="96" spans="1:8" x14ac:dyDescent="0.3">
      <c r="A96" s="66" t="s">
        <v>125</v>
      </c>
      <c r="B96">
        <v>3.17</v>
      </c>
      <c r="C96" s="68" t="s">
        <v>118</v>
      </c>
    </row>
    <row r="97" spans="1:3" x14ac:dyDescent="0.3">
      <c r="A97" s="67" t="s">
        <v>116</v>
      </c>
      <c r="B97">
        <v>2.25</v>
      </c>
      <c r="C97" s="68" t="s">
        <v>118</v>
      </c>
    </row>
    <row r="98" spans="1:3" x14ac:dyDescent="0.3">
      <c r="A98" s="67" t="s">
        <v>117</v>
      </c>
      <c r="B98">
        <v>0.92</v>
      </c>
      <c r="C98" s="68" t="s">
        <v>118</v>
      </c>
    </row>
    <row r="99" spans="1:3" x14ac:dyDescent="0.3">
      <c r="A99" s="66" t="s">
        <v>126</v>
      </c>
      <c r="B99">
        <v>1.46</v>
      </c>
      <c r="C99" s="68" t="s">
        <v>118</v>
      </c>
    </row>
  </sheetData>
  <mergeCells count="1">
    <mergeCell ref="C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86907-5FD6-4EA2-AAD1-20DE8017283F}">
  <sheetPr codeName="Sheet5">
    <tabColor theme="4" tint="0.79998168889431442"/>
  </sheetPr>
  <dimension ref="A1:E50"/>
  <sheetViews>
    <sheetView workbookViewId="0">
      <selection activeCell="E27" sqref="E27"/>
    </sheetView>
  </sheetViews>
  <sheetFormatPr defaultRowHeight="14.4" x14ac:dyDescent="0.3"/>
  <cols>
    <col min="1" max="1" width="74.33203125" bestFit="1" customWidth="1"/>
    <col min="2" max="4" width="27.77734375" customWidth="1"/>
    <col min="5" max="5" width="49.44140625" customWidth="1"/>
  </cols>
  <sheetData>
    <row r="1" spans="1:5" ht="18" x14ac:dyDescent="0.35">
      <c r="A1" s="1" t="s">
        <v>129</v>
      </c>
      <c r="D1" s="260" t="s">
        <v>57</v>
      </c>
      <c r="E1" s="259"/>
    </row>
    <row r="2" spans="1:5" x14ac:dyDescent="0.3">
      <c r="A2" s="51" t="s">
        <v>318</v>
      </c>
    </row>
    <row r="3" spans="1:5" x14ac:dyDescent="0.3">
      <c r="A3" s="51"/>
    </row>
    <row r="4" spans="1:5" ht="18" x14ac:dyDescent="0.35">
      <c r="A4" s="1" t="s">
        <v>319</v>
      </c>
    </row>
    <row r="6" spans="1:5" x14ac:dyDescent="0.3">
      <c r="A6" s="54" t="s">
        <v>324</v>
      </c>
      <c r="B6" s="54" t="s">
        <v>163</v>
      </c>
      <c r="C6" s="216" t="s">
        <v>374</v>
      </c>
      <c r="D6" s="216" t="s">
        <v>375</v>
      </c>
    </row>
    <row r="7" spans="1:5" x14ac:dyDescent="0.3">
      <c r="A7" s="6" t="s">
        <v>320</v>
      </c>
      <c r="B7">
        <v>12</v>
      </c>
      <c r="C7" s="60">
        <v>177253469.75999999</v>
      </c>
      <c r="D7" s="60">
        <v>502629906.96000004</v>
      </c>
    </row>
    <row r="8" spans="1:5" x14ac:dyDescent="0.3">
      <c r="A8" s="6" t="s">
        <v>321</v>
      </c>
      <c r="B8">
        <v>5</v>
      </c>
      <c r="C8" s="60">
        <v>0</v>
      </c>
      <c r="D8" s="60">
        <v>192614403.06</v>
      </c>
    </row>
    <row r="9" spans="1:5" x14ac:dyDescent="0.3">
      <c r="A9" s="6" t="s">
        <v>322</v>
      </c>
      <c r="B9">
        <v>8</v>
      </c>
      <c r="C9" s="60">
        <v>25561395.41</v>
      </c>
      <c r="D9" s="60">
        <v>90217207.849999994</v>
      </c>
    </row>
    <row r="10" spans="1:5" x14ac:dyDescent="0.3">
      <c r="A10" s="6" t="s">
        <v>323</v>
      </c>
      <c r="B10">
        <v>3</v>
      </c>
      <c r="C10" s="60">
        <v>6814019.8499999996</v>
      </c>
      <c r="D10" s="60">
        <v>21893177.790000003</v>
      </c>
    </row>
    <row r="11" spans="1:5" x14ac:dyDescent="0.3">
      <c r="A11" s="53" t="s">
        <v>39</v>
      </c>
      <c r="B11" s="84">
        <v>28</v>
      </c>
      <c r="C11" s="86">
        <v>209628885.01000002</v>
      </c>
      <c r="D11" s="86">
        <v>807354695.66000009</v>
      </c>
    </row>
    <row r="13" spans="1:5" ht="18" x14ac:dyDescent="0.35">
      <c r="A13" s="1" t="s">
        <v>325</v>
      </c>
    </row>
    <row r="15" spans="1:5" x14ac:dyDescent="0.3">
      <c r="A15" s="54" t="s">
        <v>93</v>
      </c>
      <c r="B15" s="54" t="s">
        <v>163</v>
      </c>
      <c r="C15" s="216" t="s">
        <v>374</v>
      </c>
      <c r="D15" s="216" t="s">
        <v>375</v>
      </c>
    </row>
    <row r="16" spans="1:5" x14ac:dyDescent="0.3">
      <c r="A16" s="6" t="s">
        <v>65</v>
      </c>
      <c r="B16">
        <v>8</v>
      </c>
      <c r="C16" s="61">
        <v>26999999.829999998</v>
      </c>
      <c r="D16" s="61">
        <v>471430010.02000004</v>
      </c>
    </row>
    <row r="17" spans="1:4" x14ac:dyDescent="0.3">
      <c r="A17" s="6" t="s">
        <v>66</v>
      </c>
      <c r="B17">
        <v>2</v>
      </c>
      <c r="C17" s="61">
        <v>-0.01</v>
      </c>
      <c r="D17" s="61">
        <v>162827452.65000001</v>
      </c>
    </row>
    <row r="18" spans="1:4" x14ac:dyDescent="0.3">
      <c r="A18" s="6" t="s">
        <v>187</v>
      </c>
      <c r="B18">
        <v>5</v>
      </c>
      <c r="C18" s="61">
        <v>6814019.8499999996</v>
      </c>
      <c r="D18" s="61">
        <v>87169522.920000002</v>
      </c>
    </row>
    <row r="19" spans="1:4" x14ac:dyDescent="0.3">
      <c r="A19" s="6" t="s">
        <v>77</v>
      </c>
      <c r="B19">
        <v>1</v>
      </c>
      <c r="C19" s="61">
        <v>73906153.760000005</v>
      </c>
      <c r="D19" s="61">
        <v>31093846.239999998</v>
      </c>
    </row>
    <row r="20" spans="1:4" x14ac:dyDescent="0.3">
      <c r="A20" s="6" t="s">
        <v>82</v>
      </c>
      <c r="B20">
        <v>3</v>
      </c>
      <c r="C20" s="61">
        <v>0</v>
      </c>
      <c r="D20" s="61">
        <v>24166319.469999999</v>
      </c>
    </row>
    <row r="21" spans="1:4" x14ac:dyDescent="0.3">
      <c r="A21" s="6" t="s">
        <v>67</v>
      </c>
      <c r="B21">
        <v>2</v>
      </c>
      <c r="C21" s="61">
        <v>8933617.0099999998</v>
      </c>
      <c r="D21" s="61">
        <v>19497994.870000001</v>
      </c>
    </row>
    <row r="22" spans="1:4" x14ac:dyDescent="0.3">
      <c r="A22" s="6" t="s">
        <v>71</v>
      </c>
      <c r="B22">
        <v>1</v>
      </c>
      <c r="C22" s="61">
        <v>0</v>
      </c>
      <c r="D22" s="61">
        <v>9227318.5800000001</v>
      </c>
    </row>
    <row r="23" spans="1:4" x14ac:dyDescent="0.3">
      <c r="A23" s="6" t="s">
        <v>78</v>
      </c>
      <c r="B23">
        <v>1</v>
      </c>
      <c r="C23" s="61">
        <v>0</v>
      </c>
      <c r="D23" s="61">
        <v>1836180.21</v>
      </c>
    </row>
    <row r="24" spans="1:4" x14ac:dyDescent="0.3">
      <c r="A24" s="6" t="s">
        <v>90</v>
      </c>
      <c r="B24">
        <v>1</v>
      </c>
      <c r="C24" s="61">
        <v>9851000</v>
      </c>
      <c r="D24" s="61">
        <v>106050.7</v>
      </c>
    </row>
    <row r="25" spans="1:4" x14ac:dyDescent="0.3">
      <c r="A25" s="6" t="s">
        <v>73</v>
      </c>
      <c r="B25">
        <v>1</v>
      </c>
      <c r="C25" s="61">
        <v>12800000</v>
      </c>
      <c r="D25" s="61">
        <v>0</v>
      </c>
    </row>
    <row r="26" spans="1:4" x14ac:dyDescent="0.3">
      <c r="A26" s="6" t="s">
        <v>74</v>
      </c>
      <c r="B26">
        <v>3</v>
      </c>
      <c r="C26" s="61">
        <v>70324094.569999993</v>
      </c>
      <c r="D26" s="61">
        <v>0</v>
      </c>
    </row>
    <row r="27" spans="1:4" x14ac:dyDescent="0.3">
      <c r="A27" s="53" t="s">
        <v>39</v>
      </c>
      <c r="B27" s="84">
        <v>28</v>
      </c>
      <c r="C27" s="85">
        <v>209628885.01000002</v>
      </c>
      <c r="D27" s="85">
        <v>807354695.66000009</v>
      </c>
    </row>
    <row r="29" spans="1:4" ht="18" x14ac:dyDescent="0.35">
      <c r="A29" s="50" t="s">
        <v>326</v>
      </c>
    </row>
    <row r="31" spans="1:4" x14ac:dyDescent="0.3">
      <c r="A31" s="54" t="s">
        <v>106</v>
      </c>
      <c r="B31" s="54" t="s">
        <v>163</v>
      </c>
      <c r="C31" s="55" t="s">
        <v>183</v>
      </c>
      <c r="D31" s="55" t="s">
        <v>184</v>
      </c>
    </row>
    <row r="32" spans="1:4" x14ac:dyDescent="0.3">
      <c r="A32" s="6" t="s">
        <v>96</v>
      </c>
      <c r="B32">
        <v>16</v>
      </c>
      <c r="C32" s="61">
        <v>32375415.25</v>
      </c>
      <c r="D32" s="61">
        <v>304724788.69999993</v>
      </c>
    </row>
    <row r="33" spans="1:4" x14ac:dyDescent="0.3">
      <c r="A33" s="6" t="s">
        <v>102</v>
      </c>
      <c r="B33">
        <v>12</v>
      </c>
      <c r="C33" s="61">
        <v>177253469.75999999</v>
      </c>
      <c r="D33" s="61">
        <v>502629906.96000004</v>
      </c>
    </row>
    <row r="34" spans="1:4" x14ac:dyDescent="0.3">
      <c r="A34" s="53" t="s">
        <v>39</v>
      </c>
      <c r="B34" s="84">
        <v>28</v>
      </c>
      <c r="C34" s="85">
        <v>209628885.00999999</v>
      </c>
      <c r="D34" s="85">
        <v>807354695.65999997</v>
      </c>
    </row>
    <row r="36" spans="1:4" ht="18" x14ac:dyDescent="0.3">
      <c r="A36" s="65" t="s">
        <v>327</v>
      </c>
    </row>
    <row r="37" spans="1:4" ht="18" x14ac:dyDescent="0.35">
      <c r="A37" s="1"/>
    </row>
    <row r="38" spans="1:4" x14ac:dyDescent="0.3">
      <c r="A38" t="s">
        <v>121</v>
      </c>
      <c r="B38">
        <v>807</v>
      </c>
      <c r="C38" t="s">
        <v>197</v>
      </c>
    </row>
    <row r="39" spans="1:4" x14ac:dyDescent="0.3">
      <c r="A39" t="s">
        <v>122</v>
      </c>
      <c r="B39">
        <v>210</v>
      </c>
      <c r="C39" t="s">
        <v>197</v>
      </c>
    </row>
    <row r="40" spans="1:4" x14ac:dyDescent="0.3">
      <c r="A40" t="s">
        <v>113</v>
      </c>
      <c r="B40">
        <v>28</v>
      </c>
      <c r="C40" t="s">
        <v>119</v>
      </c>
    </row>
    <row r="41" spans="1:4" x14ac:dyDescent="0.3">
      <c r="A41" t="s">
        <v>114</v>
      </c>
      <c r="B41">
        <v>6.2</v>
      </c>
      <c r="C41" t="s">
        <v>120</v>
      </c>
    </row>
    <row r="42" spans="1:4" x14ac:dyDescent="0.3">
      <c r="A42" t="s">
        <v>115</v>
      </c>
      <c r="B42">
        <v>10.6</v>
      </c>
      <c r="C42" t="s">
        <v>120</v>
      </c>
    </row>
    <row r="43" spans="1:4" x14ac:dyDescent="0.3">
      <c r="A43" t="s">
        <v>328</v>
      </c>
      <c r="B43">
        <v>4.4000000000000004</v>
      </c>
      <c r="C43" t="s">
        <v>120</v>
      </c>
    </row>
    <row r="44" spans="1:4" x14ac:dyDescent="0.3">
      <c r="A44" t="s">
        <v>124</v>
      </c>
      <c r="B44">
        <v>153</v>
      </c>
      <c r="C44" t="s">
        <v>197</v>
      </c>
    </row>
    <row r="45" spans="1:4" x14ac:dyDescent="0.3">
      <c r="A45" s="67" t="s">
        <v>116</v>
      </c>
      <c r="B45">
        <v>70</v>
      </c>
      <c r="C45" t="s">
        <v>197</v>
      </c>
    </row>
    <row r="46" spans="1:4" x14ac:dyDescent="0.3">
      <c r="A46" s="67" t="s">
        <v>117</v>
      </c>
      <c r="B46">
        <v>82</v>
      </c>
      <c r="C46" t="s">
        <v>197</v>
      </c>
    </row>
    <row r="47" spans="1:4" x14ac:dyDescent="0.3">
      <c r="A47" t="s">
        <v>125</v>
      </c>
      <c r="B47">
        <v>498</v>
      </c>
      <c r="C47" t="s">
        <v>197</v>
      </c>
    </row>
    <row r="48" spans="1:4" x14ac:dyDescent="0.3">
      <c r="A48" s="92" t="s">
        <v>116</v>
      </c>
      <c r="B48">
        <v>305</v>
      </c>
      <c r="C48" t="s">
        <v>197</v>
      </c>
    </row>
    <row r="49" spans="1:3" x14ac:dyDescent="0.3">
      <c r="A49" s="92" t="s">
        <v>117</v>
      </c>
      <c r="B49">
        <v>193</v>
      </c>
      <c r="C49" t="s">
        <v>197</v>
      </c>
    </row>
    <row r="50" spans="1:3" x14ac:dyDescent="0.3">
      <c r="A50" s="93" t="s">
        <v>126</v>
      </c>
      <c r="B50">
        <v>0</v>
      </c>
      <c r="C50" t="s">
        <v>197</v>
      </c>
    </row>
  </sheetData>
  <mergeCells count="1">
    <mergeCell ref="D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99E3-F1DC-4346-A4EB-6D975A8BBEF3}">
  <sheetPr codeName="Sheet6">
    <tabColor theme="4" tint="0.79998168889431442"/>
  </sheetPr>
  <dimension ref="A1:J43"/>
  <sheetViews>
    <sheetView workbookViewId="0">
      <selection activeCell="I35" sqref="I35"/>
    </sheetView>
  </sheetViews>
  <sheetFormatPr defaultColWidth="27.6640625" defaultRowHeight="14.4" x14ac:dyDescent="0.3"/>
  <cols>
    <col min="1" max="1" width="40.5546875" customWidth="1"/>
    <col min="2" max="2" width="28.109375" bestFit="1" customWidth="1"/>
  </cols>
  <sheetData>
    <row r="1" spans="1:10" ht="18" x14ac:dyDescent="0.35">
      <c r="A1" s="258" t="s">
        <v>339</v>
      </c>
      <c r="B1" s="259"/>
      <c r="E1" s="1" t="s">
        <v>57</v>
      </c>
      <c r="G1" s="1"/>
    </row>
    <row r="2" spans="1:10" ht="18" x14ac:dyDescent="0.35">
      <c r="A2" s="51" t="s">
        <v>338</v>
      </c>
      <c r="D2" s="1"/>
      <c r="G2" s="1"/>
    </row>
    <row r="3" spans="1:10" ht="18" x14ac:dyDescent="0.35">
      <c r="A3" s="1"/>
    </row>
    <row r="4" spans="1:10" ht="18" x14ac:dyDescent="0.35">
      <c r="A4" s="1" t="s">
        <v>340</v>
      </c>
    </row>
    <row r="5" spans="1:10" ht="18" x14ac:dyDescent="0.35">
      <c r="A5" s="1"/>
    </row>
    <row r="6" spans="1:10" x14ac:dyDescent="0.3">
      <c r="A6" s="205" t="s">
        <v>348</v>
      </c>
      <c r="B6" s="211" t="s">
        <v>341</v>
      </c>
      <c r="C6" s="211" t="s">
        <v>342</v>
      </c>
      <c r="D6" s="211" t="s">
        <v>343</v>
      </c>
      <c r="E6" s="211" t="s">
        <v>344</v>
      </c>
      <c r="F6" s="211" t="s">
        <v>345</v>
      </c>
      <c r="G6" s="211" t="s">
        <v>346</v>
      </c>
      <c r="H6" s="211" t="s">
        <v>347</v>
      </c>
      <c r="I6" s="211" t="s">
        <v>99</v>
      </c>
      <c r="J6" s="211" t="s">
        <v>7</v>
      </c>
    </row>
    <row r="7" spans="1:10" x14ac:dyDescent="0.3">
      <c r="A7" s="206" t="s">
        <v>91</v>
      </c>
      <c r="B7" s="208">
        <v>22233.095335212103</v>
      </c>
      <c r="C7" s="208">
        <v>0</v>
      </c>
      <c r="D7" s="208">
        <v>75277.003856422423</v>
      </c>
      <c r="E7" s="208">
        <v>0</v>
      </c>
      <c r="F7" s="208">
        <v>576227.59474191628</v>
      </c>
      <c r="G7" s="208">
        <v>122.04297686146545</v>
      </c>
      <c r="H7" s="208">
        <v>1281343.7696529219</v>
      </c>
      <c r="I7" s="208">
        <v>7471.4934366656771</v>
      </c>
      <c r="J7" s="208">
        <v>1962675</v>
      </c>
    </row>
    <row r="8" spans="1:10" x14ac:dyDescent="0.3">
      <c r="A8" s="206" t="s">
        <v>85</v>
      </c>
      <c r="B8" s="208">
        <v>622891.23020120105</v>
      </c>
      <c r="C8" s="208">
        <v>7594415.2828672417</v>
      </c>
      <c r="D8" s="208">
        <v>6382422.0604291772</v>
      </c>
      <c r="E8" s="208">
        <v>5203193.2156823659</v>
      </c>
      <c r="F8" s="208">
        <v>6115041.4398129471</v>
      </c>
      <c r="G8" s="208">
        <v>3406296.4393322919</v>
      </c>
      <c r="H8" s="208">
        <v>13593977.859950442</v>
      </c>
      <c r="I8" s="208">
        <v>1724328.0986487733</v>
      </c>
      <c r="J8" s="208">
        <v>44642565.62692444</v>
      </c>
    </row>
    <row r="9" spans="1:10" x14ac:dyDescent="0.3">
      <c r="A9" s="206" t="s">
        <v>189</v>
      </c>
      <c r="B9" s="208">
        <v>0</v>
      </c>
      <c r="C9" s="208">
        <v>746759.1830873274</v>
      </c>
      <c r="D9" s="208">
        <v>3782508.8708596048</v>
      </c>
      <c r="E9" s="208">
        <v>0</v>
      </c>
      <c r="F9" s="208">
        <v>4753608.5152761918</v>
      </c>
      <c r="G9" s="208">
        <v>31820.514798166067</v>
      </c>
      <c r="H9" s="208">
        <v>10028858.152018648</v>
      </c>
      <c r="I9" s="208">
        <v>3337753.9039600622</v>
      </c>
      <c r="J9" s="208">
        <v>22681309.140000001</v>
      </c>
    </row>
    <row r="10" spans="1:10" x14ac:dyDescent="0.3">
      <c r="A10" s="206" t="s">
        <v>90</v>
      </c>
      <c r="B10" s="208">
        <v>2710698.6316476278</v>
      </c>
      <c r="C10" s="208">
        <v>2578286.8942967975</v>
      </c>
      <c r="D10" s="208">
        <v>29350009.80596194</v>
      </c>
      <c r="E10" s="208">
        <v>302176.44053069735</v>
      </c>
      <c r="F10" s="208">
        <v>8034878.1713037239</v>
      </c>
      <c r="G10" s="208">
        <v>46728.387575881614</v>
      </c>
      <c r="H10" s="208">
        <v>5116570.7913860986</v>
      </c>
      <c r="I10" s="208">
        <v>5458937.877297231</v>
      </c>
      <c r="J10" s="208">
        <v>53598287</v>
      </c>
    </row>
    <row r="11" spans="1:10" x14ac:dyDescent="0.3">
      <c r="A11" s="206" t="s">
        <v>75</v>
      </c>
      <c r="B11" s="208">
        <v>323725</v>
      </c>
      <c r="C11" s="208">
        <v>1126801</v>
      </c>
      <c r="D11" s="208">
        <v>1776057.0000000002</v>
      </c>
      <c r="E11" s="208">
        <v>3434544.0000000005</v>
      </c>
      <c r="F11" s="208">
        <v>2618639</v>
      </c>
      <c r="G11" s="208">
        <v>72116</v>
      </c>
      <c r="H11" s="208">
        <v>2585430</v>
      </c>
      <c r="I11" s="208">
        <v>1742965</v>
      </c>
      <c r="J11" s="208">
        <v>13680277</v>
      </c>
    </row>
    <row r="12" spans="1:10" x14ac:dyDescent="0.3">
      <c r="A12" s="206" t="s">
        <v>67</v>
      </c>
      <c r="B12" s="208">
        <v>4375026.3179401243</v>
      </c>
      <c r="C12" s="208">
        <v>823913.45514410606</v>
      </c>
      <c r="D12" s="208">
        <v>70361619.349687979</v>
      </c>
      <c r="E12" s="208">
        <v>3804614.0577163417</v>
      </c>
      <c r="F12" s="208">
        <v>15598583.383338789</v>
      </c>
      <c r="G12" s="208">
        <v>81679.169461497775</v>
      </c>
      <c r="H12" s="208">
        <v>22485339.461710952</v>
      </c>
      <c r="I12" s="208">
        <v>2300518.7950002197</v>
      </c>
      <c r="J12" s="208">
        <v>119831293.99000001</v>
      </c>
    </row>
    <row r="13" spans="1:10" x14ac:dyDescent="0.3">
      <c r="A13" s="206" t="s">
        <v>71</v>
      </c>
      <c r="B13" s="208">
        <v>12666615.894101435</v>
      </c>
      <c r="C13" s="208">
        <v>6420697.0852975165</v>
      </c>
      <c r="D13" s="208">
        <v>6030934.3539003069</v>
      </c>
      <c r="E13" s="208">
        <v>1614197.0459441189</v>
      </c>
      <c r="F13" s="208">
        <v>13506754.636796679</v>
      </c>
      <c r="G13" s="208">
        <v>3145393.9926146432</v>
      </c>
      <c r="H13" s="208">
        <v>5445592.705201786</v>
      </c>
      <c r="I13" s="208">
        <v>2517774.7061435222</v>
      </c>
      <c r="J13" s="208">
        <v>51347960.420000009</v>
      </c>
    </row>
    <row r="14" spans="1:10" x14ac:dyDescent="0.3">
      <c r="A14" s="206" t="s">
        <v>84</v>
      </c>
      <c r="B14" s="208">
        <v>0</v>
      </c>
      <c r="C14" s="208">
        <v>19092</v>
      </c>
      <c r="D14" s="208">
        <v>0</v>
      </c>
      <c r="E14" s="208">
        <v>0</v>
      </c>
      <c r="F14" s="208">
        <v>0</v>
      </c>
      <c r="G14" s="208">
        <v>0</v>
      </c>
      <c r="H14" s="208">
        <v>1260766</v>
      </c>
      <c r="I14" s="208">
        <v>0</v>
      </c>
      <c r="J14" s="208">
        <v>1279858</v>
      </c>
    </row>
    <row r="15" spans="1:10" x14ac:dyDescent="0.3">
      <c r="A15" s="206" t="s">
        <v>77</v>
      </c>
      <c r="B15" s="208">
        <v>2336503.705472107</v>
      </c>
      <c r="C15" s="208">
        <v>5310064.3997182203</v>
      </c>
      <c r="D15" s="208">
        <v>8979901.4817780871</v>
      </c>
      <c r="E15" s="208">
        <v>27506.887788965254</v>
      </c>
      <c r="F15" s="208">
        <v>37780077.273536623</v>
      </c>
      <c r="G15" s="208">
        <v>547992.23461061297</v>
      </c>
      <c r="H15" s="208">
        <v>31464243.801260874</v>
      </c>
      <c r="I15" s="208">
        <v>5246449.4458345119</v>
      </c>
      <c r="J15" s="208">
        <v>91692739.230000004</v>
      </c>
    </row>
    <row r="16" spans="1:10" x14ac:dyDescent="0.3">
      <c r="A16" s="206" t="s">
        <v>86</v>
      </c>
      <c r="B16" s="208">
        <v>3321696.146710366</v>
      </c>
      <c r="C16" s="208">
        <v>2450496.7936883676</v>
      </c>
      <c r="D16" s="208">
        <v>3319143.0587786408</v>
      </c>
      <c r="E16" s="208">
        <v>3137593.2431655372</v>
      </c>
      <c r="F16" s="208">
        <v>8094429.2524019266</v>
      </c>
      <c r="G16" s="208">
        <v>5118992.3162834337</v>
      </c>
      <c r="H16" s="208">
        <v>15241039.792643378</v>
      </c>
      <c r="I16" s="208">
        <v>1121004.796328356</v>
      </c>
      <c r="J16" s="208">
        <v>41804395.400000006</v>
      </c>
    </row>
    <row r="17" spans="1:10" x14ac:dyDescent="0.3">
      <c r="A17" s="206" t="s">
        <v>79</v>
      </c>
      <c r="B17" s="208">
        <v>5458191.3176522916</v>
      </c>
      <c r="C17" s="208">
        <v>247355.69428853021</v>
      </c>
      <c r="D17" s="208">
        <v>561320.44943458983</v>
      </c>
      <c r="E17" s="208">
        <v>0</v>
      </c>
      <c r="F17" s="208">
        <v>2263445.6945401113</v>
      </c>
      <c r="G17" s="208">
        <v>0</v>
      </c>
      <c r="H17" s="208">
        <v>1770757.7578945493</v>
      </c>
      <c r="I17" s="208">
        <v>4235.586189926159</v>
      </c>
      <c r="J17" s="208">
        <v>10305306.499999998</v>
      </c>
    </row>
    <row r="18" spans="1:10" x14ac:dyDescent="0.3">
      <c r="A18" s="206" t="s">
        <v>83</v>
      </c>
      <c r="B18" s="208">
        <v>5156632.7613123842</v>
      </c>
      <c r="C18" s="208">
        <v>1360295.2290249951</v>
      </c>
      <c r="D18" s="208">
        <v>2468951.0189729095</v>
      </c>
      <c r="E18" s="208">
        <v>5407.400142372031</v>
      </c>
      <c r="F18" s="208">
        <v>4764815.066037626</v>
      </c>
      <c r="G18" s="208">
        <v>0</v>
      </c>
      <c r="H18" s="208">
        <v>8616123.2077470757</v>
      </c>
      <c r="I18" s="208">
        <v>12327779.316762635</v>
      </c>
      <c r="J18" s="208">
        <v>34700004</v>
      </c>
    </row>
    <row r="19" spans="1:10" x14ac:dyDescent="0.3">
      <c r="A19" s="206" t="s">
        <v>74</v>
      </c>
      <c r="B19" s="208">
        <v>1028562.7384954516</v>
      </c>
      <c r="C19" s="208">
        <v>1810723.4767128872</v>
      </c>
      <c r="D19" s="208">
        <v>1760161.9474166839</v>
      </c>
      <c r="E19" s="208">
        <v>1384502.5821108189</v>
      </c>
      <c r="F19" s="208">
        <v>8575311.2933011204</v>
      </c>
      <c r="G19" s="208">
        <v>13712.599357378014</v>
      </c>
      <c r="H19" s="208">
        <v>5983224.1281825453</v>
      </c>
      <c r="I19" s="208">
        <v>6036685.7568437103</v>
      </c>
      <c r="J19" s="208">
        <v>26592884.522420596</v>
      </c>
    </row>
    <row r="20" spans="1:10" x14ac:dyDescent="0.3">
      <c r="A20" s="206" t="s">
        <v>92</v>
      </c>
      <c r="B20" s="208">
        <v>467492.02283219661</v>
      </c>
      <c r="C20" s="208">
        <v>151263.68485381399</v>
      </c>
      <c r="D20" s="208">
        <v>330196.90328567557</v>
      </c>
      <c r="E20" s="208">
        <v>0</v>
      </c>
      <c r="F20" s="208">
        <v>6944803.1708558416</v>
      </c>
      <c r="G20" s="208">
        <v>133616.55228424293</v>
      </c>
      <c r="H20" s="208">
        <v>844293.62600136129</v>
      </c>
      <c r="I20" s="208">
        <v>124261.35988686825</v>
      </c>
      <c r="J20" s="208">
        <v>8995927.3200000003</v>
      </c>
    </row>
    <row r="21" spans="1:10" x14ac:dyDescent="0.3">
      <c r="A21" s="206" t="s">
        <v>72</v>
      </c>
      <c r="B21" s="208">
        <v>22520723.147762913</v>
      </c>
      <c r="C21" s="208">
        <v>22014932.25678644</v>
      </c>
      <c r="D21" s="208">
        <v>16934421.219119109</v>
      </c>
      <c r="E21" s="208">
        <v>167173.55692333193</v>
      </c>
      <c r="F21" s="208">
        <v>3839269.8159877248</v>
      </c>
      <c r="G21" s="208">
        <v>474059.90362717421</v>
      </c>
      <c r="H21" s="208">
        <v>20342472.983055513</v>
      </c>
      <c r="I21" s="208">
        <v>4335421.9813337717</v>
      </c>
      <c r="J21" s="208">
        <v>90628474.864595979</v>
      </c>
    </row>
    <row r="22" spans="1:10" x14ac:dyDescent="0.3">
      <c r="A22" s="206" t="s">
        <v>78</v>
      </c>
      <c r="B22" s="208">
        <v>1040358.7812119218</v>
      </c>
      <c r="C22" s="208">
        <v>1834685.3540385449</v>
      </c>
      <c r="D22" s="208">
        <v>9169635.8016251735</v>
      </c>
      <c r="E22" s="208">
        <v>0</v>
      </c>
      <c r="F22" s="208">
        <v>3372537.2607356608</v>
      </c>
      <c r="G22" s="208">
        <v>935052.2636146486</v>
      </c>
      <c r="H22" s="208">
        <v>4732490.0786043499</v>
      </c>
      <c r="I22" s="208">
        <v>4070316.2701696986</v>
      </c>
      <c r="J22" s="208">
        <v>25155075.809999999</v>
      </c>
    </row>
    <row r="23" spans="1:10" x14ac:dyDescent="0.3">
      <c r="A23" s="206" t="s">
        <v>66</v>
      </c>
      <c r="B23" s="208">
        <v>65456.267539697845</v>
      </c>
      <c r="C23" s="208">
        <v>62376.98551520511</v>
      </c>
      <c r="D23" s="208">
        <v>39362.428004196969</v>
      </c>
      <c r="E23" s="208">
        <v>27858.626944472628</v>
      </c>
      <c r="F23" s="208">
        <v>27125.409651363625</v>
      </c>
      <c r="G23" s="208">
        <v>2739.0555128746919</v>
      </c>
      <c r="H23" s="208">
        <v>48035.488844126638</v>
      </c>
      <c r="I23" s="208">
        <v>47277.737988062487</v>
      </c>
      <c r="J23" s="208">
        <v>320232</v>
      </c>
    </row>
    <row r="24" spans="1:10" x14ac:dyDescent="0.3">
      <c r="A24" s="206" t="s">
        <v>68</v>
      </c>
      <c r="B24" s="208">
        <v>8817521.6915254761</v>
      </c>
      <c r="C24" s="208">
        <v>1759658.7974740274</v>
      </c>
      <c r="D24" s="208">
        <v>9317366.7293762676</v>
      </c>
      <c r="E24" s="208">
        <v>40889.642455340414</v>
      </c>
      <c r="F24" s="208">
        <v>5990849.7053537685</v>
      </c>
      <c r="G24" s="208">
        <v>1196273.7673668135</v>
      </c>
      <c r="H24" s="208">
        <v>8177649.2629512819</v>
      </c>
      <c r="I24" s="208">
        <v>4630052.3034970229</v>
      </c>
      <c r="J24" s="208">
        <v>39930261.899999999</v>
      </c>
    </row>
    <row r="25" spans="1:10" x14ac:dyDescent="0.3">
      <c r="A25" s="206" t="s">
        <v>73</v>
      </c>
      <c r="B25" s="208">
        <v>89735825.702119708</v>
      </c>
      <c r="C25" s="208">
        <v>962658.26674983522</v>
      </c>
      <c r="D25" s="208">
        <v>15665929.335089156</v>
      </c>
      <c r="E25" s="208">
        <v>0</v>
      </c>
      <c r="F25" s="208">
        <v>99976721.820114344</v>
      </c>
      <c r="G25" s="208">
        <v>0</v>
      </c>
      <c r="H25" s="208">
        <v>61503761.417709477</v>
      </c>
      <c r="I25" s="208">
        <v>10433776.618217496</v>
      </c>
      <c r="J25" s="208">
        <v>278278673.16000003</v>
      </c>
    </row>
    <row r="26" spans="1:10" x14ac:dyDescent="0.3">
      <c r="A26" s="206" t="s">
        <v>87</v>
      </c>
      <c r="B26" s="208">
        <v>4201530.9815641865</v>
      </c>
      <c r="C26" s="208">
        <v>11714.842222419757</v>
      </c>
      <c r="D26" s="208">
        <v>832656.79193488159</v>
      </c>
      <c r="E26" s="208">
        <v>0</v>
      </c>
      <c r="F26" s="208">
        <v>2466267.5053007118</v>
      </c>
      <c r="G26" s="208">
        <v>1281.8426989356024</v>
      </c>
      <c r="H26" s="208">
        <v>4935623.1106550936</v>
      </c>
      <c r="I26" s="208">
        <v>2276.1856237711436</v>
      </c>
      <c r="J26" s="208">
        <v>12451351.26</v>
      </c>
    </row>
    <row r="27" spans="1:10" x14ac:dyDescent="0.3">
      <c r="A27" s="206" t="s">
        <v>88</v>
      </c>
      <c r="B27" s="208">
        <v>232515.46146486423</v>
      </c>
      <c r="C27" s="208">
        <v>325782.86676849215</v>
      </c>
      <c r="D27" s="208">
        <v>1476943.2474360794</v>
      </c>
      <c r="E27" s="208">
        <v>13740.765951663485</v>
      </c>
      <c r="F27" s="208">
        <v>681157.43601871631</v>
      </c>
      <c r="G27" s="208">
        <v>8124.8277258550552</v>
      </c>
      <c r="H27" s="208">
        <v>1794418.5807279237</v>
      </c>
      <c r="I27" s="208">
        <v>25820.283906405595</v>
      </c>
      <c r="J27" s="208">
        <v>4558503.47</v>
      </c>
    </row>
    <row r="28" spans="1:10" x14ac:dyDescent="0.3">
      <c r="A28" s="206" t="s">
        <v>65</v>
      </c>
      <c r="B28" s="208">
        <v>42114939.485514224</v>
      </c>
      <c r="C28" s="208">
        <v>0</v>
      </c>
      <c r="D28" s="208">
        <v>6641341.6528779604</v>
      </c>
      <c r="E28" s="208">
        <v>0</v>
      </c>
      <c r="F28" s="208">
        <v>3018049.5363041656</v>
      </c>
      <c r="G28" s="208">
        <v>0</v>
      </c>
      <c r="H28" s="208">
        <v>7206585.0703711705</v>
      </c>
      <c r="I28" s="208">
        <v>1058424.254932482</v>
      </c>
      <c r="J28" s="208">
        <v>60039340</v>
      </c>
    </row>
    <row r="29" spans="1:10" x14ac:dyDescent="0.3">
      <c r="A29" s="206" t="s">
        <v>69</v>
      </c>
      <c r="B29" s="208">
        <v>695287.54244105599</v>
      </c>
      <c r="C29" s="208">
        <v>1029300.1334384209</v>
      </c>
      <c r="D29" s="208">
        <v>5660037.0962484889</v>
      </c>
      <c r="E29" s="208">
        <v>2286801.0250235135</v>
      </c>
      <c r="F29" s="208">
        <v>2749838.133560942</v>
      </c>
      <c r="G29" s="208">
        <v>1016517.0588224394</v>
      </c>
      <c r="H29" s="208">
        <v>11304693.651872316</v>
      </c>
      <c r="I29" s="208">
        <v>7471223.2985928254</v>
      </c>
      <c r="J29" s="208">
        <v>32213697.940000001</v>
      </c>
    </row>
    <row r="30" spans="1:10" x14ac:dyDescent="0.3">
      <c r="A30" s="206" t="s">
        <v>82</v>
      </c>
      <c r="B30" s="208">
        <v>5334536.7553531993</v>
      </c>
      <c r="C30" s="208">
        <v>5506565.2716067173</v>
      </c>
      <c r="D30" s="208">
        <v>9699185.9932981227</v>
      </c>
      <c r="E30" s="208">
        <v>3869420.1990505648</v>
      </c>
      <c r="F30" s="208">
        <v>9079070.76989845</v>
      </c>
      <c r="G30" s="208">
        <v>2371899.567930216</v>
      </c>
      <c r="H30" s="208">
        <v>16673141.866759205</v>
      </c>
      <c r="I30" s="208">
        <v>5731366.201163182</v>
      </c>
      <c r="J30" s="208">
        <v>58265186.625059657</v>
      </c>
    </row>
    <row r="31" spans="1:10" x14ac:dyDescent="0.3">
      <c r="A31" s="207" t="s">
        <v>349</v>
      </c>
      <c r="B31" s="209">
        <v>213248964.67819768</v>
      </c>
      <c r="C31" s="209">
        <v>64147838.953579918</v>
      </c>
      <c r="D31" s="209">
        <v>210615383.5993714</v>
      </c>
      <c r="E31" s="209">
        <v>25319618.689430099</v>
      </c>
      <c r="F31" s="209">
        <v>250827501.88486934</v>
      </c>
      <c r="G31" s="209">
        <v>18604418.536593966</v>
      </c>
      <c r="H31" s="209">
        <v>262436432.5652011</v>
      </c>
      <c r="I31" s="209">
        <v>79756121.271757215</v>
      </c>
      <c r="J31" s="209">
        <v>1124956280.1790006</v>
      </c>
    </row>
    <row r="32" spans="1:10" x14ac:dyDescent="0.3">
      <c r="A32" s="204"/>
      <c r="B32" s="210">
        <v>0.18956200203999568</v>
      </c>
      <c r="C32" s="210">
        <v>5.7022517304737258E-2</v>
      </c>
      <c r="D32" s="210">
        <v>0.18722095010293088</v>
      </c>
      <c r="E32" s="210">
        <v>2.2507202400257987E-2</v>
      </c>
      <c r="F32" s="210">
        <v>0.22296644438925059</v>
      </c>
      <c r="G32" s="210">
        <v>1.6537903618470996E-2</v>
      </c>
      <c r="H32" s="210">
        <v>0.23328589491801655</v>
      </c>
      <c r="I32" s="210">
        <v>7.0897085226340167E-2</v>
      </c>
      <c r="J32" s="210">
        <v>1</v>
      </c>
    </row>
    <row r="34" spans="1:3" ht="18" x14ac:dyDescent="0.3">
      <c r="A34" s="65" t="s">
        <v>350</v>
      </c>
    </row>
    <row r="35" spans="1:3" ht="18" x14ac:dyDescent="0.3">
      <c r="A35" s="65"/>
    </row>
    <row r="36" spans="1:3" x14ac:dyDescent="0.3">
      <c r="A36" t="s">
        <v>351</v>
      </c>
      <c r="B36" s="212">
        <v>2397</v>
      </c>
      <c r="C36" t="s">
        <v>352</v>
      </c>
    </row>
    <row r="37" spans="1:3" x14ac:dyDescent="0.3">
      <c r="A37" t="s">
        <v>353</v>
      </c>
      <c r="B37" s="212">
        <v>1125</v>
      </c>
      <c r="C37" t="s">
        <v>352</v>
      </c>
    </row>
    <row r="38" spans="1:3" x14ac:dyDescent="0.3">
      <c r="A38" t="s">
        <v>354</v>
      </c>
      <c r="B38" s="39">
        <v>120</v>
      </c>
      <c r="C38" t="s">
        <v>119</v>
      </c>
    </row>
    <row r="39" spans="1:3" x14ac:dyDescent="0.3">
      <c r="A39" t="s">
        <v>355</v>
      </c>
      <c r="B39" s="39">
        <v>289</v>
      </c>
      <c r="C39" t="s">
        <v>119</v>
      </c>
    </row>
    <row r="40" spans="1:3" x14ac:dyDescent="0.3">
      <c r="A40" t="s">
        <v>356</v>
      </c>
      <c r="B40" s="39" t="s">
        <v>357</v>
      </c>
    </row>
    <row r="41" spans="1:3" x14ac:dyDescent="0.3">
      <c r="A41" s="98" t="s">
        <v>358</v>
      </c>
      <c r="B41" s="213">
        <v>4.5999999999999996</v>
      </c>
      <c r="C41" t="s">
        <v>359</v>
      </c>
    </row>
    <row r="42" spans="1:3" x14ac:dyDescent="0.3">
      <c r="A42" s="98" t="s">
        <v>360</v>
      </c>
      <c r="B42" s="213">
        <v>2.9</v>
      </c>
      <c r="C42" t="s">
        <v>359</v>
      </c>
    </row>
    <row r="43" spans="1:3" x14ac:dyDescent="0.3">
      <c r="A43" s="98" t="s">
        <v>361</v>
      </c>
      <c r="B43" s="213">
        <v>1.7</v>
      </c>
      <c r="C43" t="s">
        <v>140</v>
      </c>
    </row>
  </sheetData>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1BD4E-AB47-4DAA-A724-6D947F121630}">
  <sheetPr codeName="Sheet7">
    <tabColor theme="9"/>
  </sheetPr>
  <dimension ref="A1:K281"/>
  <sheetViews>
    <sheetView topLeftCell="A225" zoomScaleNormal="100" workbookViewId="0">
      <selection activeCell="E27" sqref="E27"/>
    </sheetView>
  </sheetViews>
  <sheetFormatPr defaultRowHeight="14.4" x14ac:dyDescent="0.3"/>
  <cols>
    <col min="1" max="1" width="82.77734375" customWidth="1"/>
    <col min="2" max="7" width="67.77734375" customWidth="1"/>
    <col min="8" max="8" width="50.77734375" bestFit="1" customWidth="1"/>
    <col min="9" max="9" width="38.109375" bestFit="1" customWidth="1"/>
    <col min="10" max="10" width="42" bestFit="1" customWidth="1"/>
    <col min="11" max="11" width="45.44140625" bestFit="1" customWidth="1"/>
  </cols>
  <sheetData>
    <row r="1" spans="1:4" ht="18" x14ac:dyDescent="0.35">
      <c r="A1" s="1" t="s">
        <v>129</v>
      </c>
    </row>
    <row r="2" spans="1:4" x14ac:dyDescent="0.3">
      <c r="A2" s="51" t="s">
        <v>127</v>
      </c>
    </row>
    <row r="3" spans="1:4" x14ac:dyDescent="0.3">
      <c r="A3" s="51" t="s">
        <v>199</v>
      </c>
    </row>
    <row r="4" spans="1:4" x14ac:dyDescent="0.3">
      <c r="A4" s="99" t="s">
        <v>219</v>
      </c>
    </row>
    <row r="6" spans="1:4" ht="18" x14ac:dyDescent="0.35">
      <c r="A6" s="1" t="s">
        <v>220</v>
      </c>
    </row>
    <row r="8" spans="1:4" x14ac:dyDescent="0.3">
      <c r="A8" s="264" t="s">
        <v>130</v>
      </c>
      <c r="B8" s="70" t="s">
        <v>131</v>
      </c>
      <c r="C8" s="71" t="s">
        <v>132</v>
      </c>
      <c r="D8" s="72">
        <v>12.1</v>
      </c>
    </row>
    <row r="9" spans="1:4" x14ac:dyDescent="0.3">
      <c r="A9" s="264"/>
      <c r="B9" s="70" t="s">
        <v>133</v>
      </c>
      <c r="C9" s="71" t="s">
        <v>132</v>
      </c>
      <c r="D9" s="72">
        <v>6.1</v>
      </c>
    </row>
    <row r="10" spans="1:4" x14ac:dyDescent="0.3">
      <c r="A10" s="264"/>
      <c r="B10" s="70" t="s">
        <v>155</v>
      </c>
      <c r="C10" s="71" t="s">
        <v>132</v>
      </c>
      <c r="D10" s="72">
        <v>2.7</v>
      </c>
    </row>
    <row r="11" spans="1:4" ht="18" x14ac:dyDescent="0.35">
      <c r="A11" s="1"/>
    </row>
    <row r="12" spans="1:4" ht="15.6" x14ac:dyDescent="0.3">
      <c r="A12" s="73" t="s">
        <v>134</v>
      </c>
      <c r="B12" s="73" t="s">
        <v>135</v>
      </c>
      <c r="C12" s="73" t="s">
        <v>136</v>
      </c>
      <c r="D12" s="74" t="s">
        <v>221</v>
      </c>
    </row>
    <row r="13" spans="1:4" x14ac:dyDescent="0.3">
      <c r="A13" s="265" t="s">
        <v>376</v>
      </c>
      <c r="B13" s="100" t="s">
        <v>222</v>
      </c>
      <c r="C13" s="101" t="s">
        <v>140</v>
      </c>
      <c r="D13" s="102">
        <v>40</v>
      </c>
    </row>
    <row r="14" spans="1:4" x14ac:dyDescent="0.3">
      <c r="A14" s="265"/>
      <c r="B14" s="100" t="s">
        <v>223</v>
      </c>
      <c r="C14" s="103" t="s">
        <v>224</v>
      </c>
      <c r="D14" s="104">
        <v>4220</v>
      </c>
    </row>
    <row r="15" spans="1:4" x14ac:dyDescent="0.3">
      <c r="A15" s="266"/>
      <c r="B15" s="105" t="s">
        <v>225</v>
      </c>
      <c r="C15" s="103" t="s">
        <v>226</v>
      </c>
      <c r="D15" s="106">
        <v>5637</v>
      </c>
    </row>
    <row r="16" spans="1:4" x14ac:dyDescent="0.3">
      <c r="A16" s="267" t="s">
        <v>227</v>
      </c>
      <c r="B16" s="107" t="s">
        <v>228</v>
      </c>
      <c r="C16" s="108" t="s">
        <v>140</v>
      </c>
      <c r="D16" s="109">
        <v>12</v>
      </c>
    </row>
    <row r="17" spans="1:4" x14ac:dyDescent="0.3">
      <c r="A17" s="267"/>
      <c r="B17" s="110" t="s">
        <v>229</v>
      </c>
      <c r="C17" s="108" t="s">
        <v>226</v>
      </c>
      <c r="D17" s="112">
        <v>957</v>
      </c>
    </row>
    <row r="18" spans="1:4" x14ac:dyDescent="0.3">
      <c r="A18" s="268" t="s">
        <v>230</v>
      </c>
      <c r="B18" s="100" t="s">
        <v>231</v>
      </c>
      <c r="C18" s="103" t="s">
        <v>140</v>
      </c>
      <c r="D18" s="102">
        <v>13</v>
      </c>
    </row>
    <row r="19" spans="1:4" x14ac:dyDescent="0.3">
      <c r="A19" s="265"/>
      <c r="B19" s="100" t="s">
        <v>232</v>
      </c>
      <c r="C19" s="103" t="s">
        <v>233</v>
      </c>
      <c r="D19" s="102">
        <v>139</v>
      </c>
    </row>
    <row r="20" spans="1:4" x14ac:dyDescent="0.3">
      <c r="A20" s="265"/>
      <c r="B20" s="100" t="s">
        <v>234</v>
      </c>
      <c r="C20" s="103" t="s">
        <v>233</v>
      </c>
      <c r="D20" s="102">
        <v>210</v>
      </c>
    </row>
    <row r="21" spans="1:4" x14ac:dyDescent="0.3">
      <c r="A21" s="265"/>
      <c r="B21" s="100" t="s">
        <v>235</v>
      </c>
      <c r="C21" s="103" t="s">
        <v>236</v>
      </c>
      <c r="D21" s="102">
        <v>1.2</v>
      </c>
    </row>
    <row r="22" spans="1:4" x14ac:dyDescent="0.3">
      <c r="A22" s="266"/>
      <c r="B22" s="100" t="s">
        <v>237</v>
      </c>
      <c r="C22" s="103" t="s">
        <v>236</v>
      </c>
      <c r="D22" s="102">
        <v>2.5</v>
      </c>
    </row>
    <row r="23" spans="1:4" x14ac:dyDescent="0.3">
      <c r="A23" s="267" t="s">
        <v>238</v>
      </c>
      <c r="B23" s="110" t="s">
        <v>239</v>
      </c>
      <c r="C23" s="108" t="s">
        <v>140</v>
      </c>
      <c r="D23" s="111">
        <v>3</v>
      </c>
    </row>
    <row r="24" spans="1:4" x14ac:dyDescent="0.3">
      <c r="A24" s="267"/>
      <c r="B24" s="110" t="s">
        <v>240</v>
      </c>
      <c r="C24" s="108" t="s">
        <v>241</v>
      </c>
      <c r="D24" s="111">
        <v>1.1000000000000001</v>
      </c>
    </row>
    <row r="25" spans="1:4" x14ac:dyDescent="0.3">
      <c r="A25" s="269"/>
      <c r="B25" s="110" t="s">
        <v>242</v>
      </c>
      <c r="C25" s="108" t="s">
        <v>236</v>
      </c>
      <c r="D25" s="111">
        <v>7.1</v>
      </c>
    </row>
    <row r="26" spans="1:4" x14ac:dyDescent="0.3">
      <c r="A26" s="268" t="s">
        <v>243</v>
      </c>
      <c r="B26" s="100" t="s">
        <v>244</v>
      </c>
      <c r="C26" s="103" t="s">
        <v>140</v>
      </c>
      <c r="D26" s="102">
        <v>23</v>
      </c>
    </row>
    <row r="27" spans="1:4" x14ac:dyDescent="0.3">
      <c r="A27" s="265"/>
      <c r="B27" s="100" t="s">
        <v>245</v>
      </c>
      <c r="C27" s="103" t="s">
        <v>246</v>
      </c>
      <c r="D27" s="102">
        <v>26.4</v>
      </c>
    </row>
    <row r="28" spans="1:4" x14ac:dyDescent="0.3">
      <c r="A28" s="265"/>
      <c r="B28" s="100" t="s">
        <v>247</v>
      </c>
      <c r="C28" s="103" t="s">
        <v>248</v>
      </c>
      <c r="D28" s="102">
        <v>673.4</v>
      </c>
    </row>
    <row r="29" spans="1:4" x14ac:dyDescent="0.3">
      <c r="A29" s="266"/>
      <c r="B29" s="100" t="s">
        <v>249</v>
      </c>
      <c r="C29" s="103" t="s">
        <v>250</v>
      </c>
      <c r="D29" s="102">
        <v>1.2</v>
      </c>
    </row>
    <row r="30" spans="1:4" x14ac:dyDescent="0.3">
      <c r="A30" s="262" t="s">
        <v>251</v>
      </c>
      <c r="B30" s="110" t="s">
        <v>252</v>
      </c>
      <c r="C30" s="108" t="s">
        <v>140</v>
      </c>
      <c r="D30" s="113">
        <v>9</v>
      </c>
    </row>
    <row r="31" spans="1:4" x14ac:dyDescent="0.3">
      <c r="A31" s="263"/>
      <c r="B31" s="110" t="s">
        <v>229</v>
      </c>
      <c r="C31" s="108" t="s">
        <v>226</v>
      </c>
      <c r="D31" s="113">
        <v>33.700000000000003</v>
      </c>
    </row>
    <row r="32" spans="1:4" x14ac:dyDescent="0.3">
      <c r="A32" s="82" t="s">
        <v>253</v>
      </c>
    </row>
    <row r="33" spans="1:7" x14ac:dyDescent="0.3">
      <c r="A33" s="82" t="s">
        <v>377</v>
      </c>
    </row>
    <row r="35" spans="1:7" ht="18" x14ac:dyDescent="0.35">
      <c r="A35" s="1" t="s">
        <v>254</v>
      </c>
    </row>
    <row r="37" spans="1:7" ht="18" x14ac:dyDescent="0.35">
      <c r="A37" s="114" t="s">
        <v>255</v>
      </c>
      <c r="B37" s="115" t="s">
        <v>256</v>
      </c>
    </row>
    <row r="39" spans="1:7" x14ac:dyDescent="0.3">
      <c r="A39" s="87" t="s">
        <v>258</v>
      </c>
      <c r="B39" s="87" t="s">
        <v>163</v>
      </c>
      <c r="C39" s="87" t="s">
        <v>259</v>
      </c>
      <c r="D39" s="87" t="s">
        <v>260</v>
      </c>
      <c r="E39" s="118" t="s">
        <v>261</v>
      </c>
      <c r="F39" s="87" t="s">
        <v>262</v>
      </c>
      <c r="G39" s="118" t="s">
        <v>263</v>
      </c>
    </row>
    <row r="40" spans="1:7" x14ac:dyDescent="0.3">
      <c r="A40" s="116" t="s">
        <v>152</v>
      </c>
      <c r="B40" s="61">
        <v>128</v>
      </c>
      <c r="C40" s="61">
        <v>4772596703.1800003</v>
      </c>
      <c r="D40" s="61">
        <v>27085441.359999996</v>
      </c>
      <c r="E40" s="61">
        <v>18223.63</v>
      </c>
      <c r="F40" s="61">
        <v>5632143.395375967</v>
      </c>
      <c r="G40" s="61">
        <v>4214.1401984896638</v>
      </c>
    </row>
    <row r="41" spans="1:7" x14ac:dyDescent="0.3">
      <c r="A41" s="116" t="s">
        <v>60</v>
      </c>
      <c r="B41" s="61">
        <v>82</v>
      </c>
      <c r="C41" s="61">
        <v>2054919189.0899997</v>
      </c>
      <c r="D41" s="61">
        <v>1131748.7200000002</v>
      </c>
      <c r="E41" s="61">
        <v>145.48000000000002</v>
      </c>
      <c r="F41" s="61">
        <v>544116.35566109198</v>
      </c>
      <c r="G41" s="61">
        <v>70.003739276750252</v>
      </c>
    </row>
    <row r="42" spans="1:7" x14ac:dyDescent="0.3">
      <c r="A42" s="117" t="s">
        <v>39</v>
      </c>
      <c r="B42" s="85">
        <v>210</v>
      </c>
      <c r="C42" s="85">
        <v>6827515892.2700024</v>
      </c>
      <c r="D42" s="85">
        <v>28217190.080000002</v>
      </c>
      <c r="E42" s="85">
        <v>18369.110000000004</v>
      </c>
      <c r="F42" s="85">
        <v>6176259.7510370575</v>
      </c>
      <c r="G42" s="85">
        <v>4284.1439377664146</v>
      </c>
    </row>
    <row r="44" spans="1:7" ht="18" x14ac:dyDescent="0.35">
      <c r="A44" s="1" t="s">
        <v>264</v>
      </c>
    </row>
    <row r="45" spans="1:7" ht="18" x14ac:dyDescent="0.35">
      <c r="A45" s="114" t="s">
        <v>265</v>
      </c>
      <c r="B45" s="114" t="s">
        <v>266</v>
      </c>
    </row>
    <row r="47" spans="1:7" x14ac:dyDescent="0.3">
      <c r="A47" s="87" t="s">
        <v>93</v>
      </c>
      <c r="B47" s="87" t="s">
        <v>163</v>
      </c>
      <c r="C47" s="87" t="s">
        <v>259</v>
      </c>
      <c r="D47" s="87" t="s">
        <v>260</v>
      </c>
      <c r="E47" s="118" t="s">
        <v>261</v>
      </c>
      <c r="F47" s="87" t="s">
        <v>262</v>
      </c>
      <c r="G47" s="118" t="s">
        <v>263</v>
      </c>
    </row>
    <row r="48" spans="1:7" x14ac:dyDescent="0.3">
      <c r="A48" s="116" t="s">
        <v>187</v>
      </c>
      <c r="B48" s="61">
        <v>4</v>
      </c>
      <c r="C48" s="61">
        <v>171740647.00999999</v>
      </c>
      <c r="D48" s="61">
        <v>272101.58</v>
      </c>
      <c r="E48" s="61">
        <v>418.79999999999995</v>
      </c>
      <c r="F48" s="61">
        <v>89895.329361741053</v>
      </c>
      <c r="G48" s="61">
        <v>137.68600889862</v>
      </c>
    </row>
    <row r="49" spans="1:7" x14ac:dyDescent="0.3">
      <c r="A49" s="116" t="s">
        <v>91</v>
      </c>
      <c r="B49" s="61">
        <v>3</v>
      </c>
      <c r="C49" s="61">
        <v>56576405.879999995</v>
      </c>
      <c r="D49" s="61">
        <v>298</v>
      </c>
      <c r="E49" s="61">
        <v>202.9</v>
      </c>
      <c r="F49" s="61">
        <v>208.0046461204889</v>
      </c>
      <c r="G49" s="61">
        <v>69.902352725008328</v>
      </c>
    </row>
    <row r="50" spans="1:7" x14ac:dyDescent="0.3">
      <c r="A50" s="116" t="s">
        <v>85</v>
      </c>
      <c r="B50" s="61">
        <v>1</v>
      </c>
      <c r="C50" s="61">
        <v>13999279.550000001</v>
      </c>
      <c r="D50" s="61">
        <v>50630</v>
      </c>
      <c r="E50" s="61">
        <v>62</v>
      </c>
      <c r="F50" s="61">
        <v>17851.267121807996</v>
      </c>
      <c r="G50" s="61">
        <v>21.860133548332918</v>
      </c>
    </row>
    <row r="51" spans="1:7" x14ac:dyDescent="0.3">
      <c r="A51" s="116" t="s">
        <v>189</v>
      </c>
      <c r="B51" s="61">
        <v>4</v>
      </c>
      <c r="C51" s="61">
        <v>270808341.51999998</v>
      </c>
      <c r="D51" s="61">
        <v>1449513.52</v>
      </c>
      <c r="E51" s="61">
        <v>1230</v>
      </c>
      <c r="F51" s="61">
        <v>401071.02524876315</v>
      </c>
      <c r="G51" s="61">
        <v>311.68962566754379</v>
      </c>
    </row>
    <row r="52" spans="1:7" x14ac:dyDescent="0.3">
      <c r="A52" s="116" t="s">
        <v>90</v>
      </c>
      <c r="B52" s="61">
        <v>2</v>
      </c>
      <c r="C52" s="61">
        <v>40100000</v>
      </c>
      <c r="D52" s="61">
        <v>102102</v>
      </c>
      <c r="E52" s="61">
        <v>79.489999999999995</v>
      </c>
      <c r="F52" s="61">
        <v>45657.659994354581</v>
      </c>
      <c r="G52" s="61">
        <v>36.773149022607363</v>
      </c>
    </row>
    <row r="53" spans="1:7" x14ac:dyDescent="0.3">
      <c r="A53" s="116" t="s">
        <v>76</v>
      </c>
      <c r="B53" s="61">
        <v>2</v>
      </c>
      <c r="C53" s="61">
        <v>98898037.719999999</v>
      </c>
      <c r="D53" s="61">
        <v>415985.65</v>
      </c>
      <c r="E53" s="61">
        <v>379.1</v>
      </c>
      <c r="F53" s="61">
        <v>120961.69049230297</v>
      </c>
      <c r="G53" s="61">
        <v>109.97527973331626</v>
      </c>
    </row>
    <row r="54" spans="1:7" x14ac:dyDescent="0.3">
      <c r="A54" s="116" t="s">
        <v>75</v>
      </c>
      <c r="B54" s="61">
        <v>4</v>
      </c>
      <c r="C54" s="61">
        <v>79788770.569999993</v>
      </c>
      <c r="D54" s="61">
        <v>103769</v>
      </c>
      <c r="E54" s="61">
        <v>235.3</v>
      </c>
      <c r="F54" s="61">
        <v>38751.894441073433</v>
      </c>
      <c r="G54" s="61">
        <v>101.54266588117321</v>
      </c>
    </row>
    <row r="55" spans="1:7" x14ac:dyDescent="0.3">
      <c r="A55" s="116" t="s">
        <v>209</v>
      </c>
      <c r="B55" s="61">
        <v>2</v>
      </c>
      <c r="C55" s="61">
        <v>3895263.6099999994</v>
      </c>
      <c r="D55" s="61">
        <v>0</v>
      </c>
      <c r="E55" s="61">
        <v>7</v>
      </c>
      <c r="F55" s="61">
        <v>0</v>
      </c>
      <c r="G55" s="61">
        <v>4.1079812206572299</v>
      </c>
    </row>
    <row r="56" spans="1:7" x14ac:dyDescent="0.3">
      <c r="A56" s="116" t="s">
        <v>67</v>
      </c>
      <c r="B56" s="61">
        <v>21</v>
      </c>
      <c r="C56" s="61">
        <v>758697424.28000009</v>
      </c>
      <c r="D56" s="61">
        <v>6311187.46</v>
      </c>
      <c r="E56" s="61">
        <v>3787</v>
      </c>
      <c r="F56" s="61">
        <v>1373669.4731736851</v>
      </c>
      <c r="G56" s="61">
        <v>897.54947530057939</v>
      </c>
    </row>
    <row r="57" spans="1:7" x14ac:dyDescent="0.3">
      <c r="A57" s="116" t="s">
        <v>206</v>
      </c>
      <c r="B57" s="61">
        <v>4</v>
      </c>
      <c r="C57" s="61">
        <v>171700000</v>
      </c>
      <c r="D57" s="61">
        <v>551115.96</v>
      </c>
      <c r="E57" s="61">
        <v>299</v>
      </c>
      <c r="F57" s="61">
        <v>184208.81570691781</v>
      </c>
      <c r="G57" s="61">
        <v>98.509454101858353</v>
      </c>
    </row>
    <row r="58" spans="1:7" x14ac:dyDescent="0.3">
      <c r="A58" s="116" t="s">
        <v>71</v>
      </c>
      <c r="B58" s="61">
        <v>2</v>
      </c>
      <c r="C58" s="61">
        <v>87666466.340000004</v>
      </c>
      <c r="D58" s="61">
        <v>147103</v>
      </c>
      <c r="E58" s="61">
        <v>207.24</v>
      </c>
      <c r="F58" s="61">
        <v>79335.80571813391</v>
      </c>
      <c r="G58" s="61">
        <v>111.76614837067865</v>
      </c>
    </row>
    <row r="59" spans="1:7" x14ac:dyDescent="0.3">
      <c r="A59" s="116" t="s">
        <v>70</v>
      </c>
      <c r="B59" s="61">
        <v>2</v>
      </c>
      <c r="C59" s="61">
        <v>13805000</v>
      </c>
      <c r="D59" s="61">
        <v>152997</v>
      </c>
      <c r="E59" s="61">
        <v>92</v>
      </c>
      <c r="F59" s="61">
        <v>97934.061750598776</v>
      </c>
      <c r="G59" s="61">
        <v>53.057553956834042</v>
      </c>
    </row>
    <row r="60" spans="1:7" x14ac:dyDescent="0.3">
      <c r="A60" s="116" t="s">
        <v>84</v>
      </c>
      <c r="B60" s="61">
        <v>7</v>
      </c>
      <c r="C60" s="61">
        <v>145128508.43000001</v>
      </c>
      <c r="D60" s="61">
        <v>665786</v>
      </c>
      <c r="E60" s="61">
        <v>341</v>
      </c>
      <c r="F60" s="61">
        <v>266364.87828176084</v>
      </c>
      <c r="G60" s="61">
        <v>121.31389360993929</v>
      </c>
    </row>
    <row r="61" spans="1:7" x14ac:dyDescent="0.3">
      <c r="A61" s="116" t="s">
        <v>77</v>
      </c>
      <c r="B61" s="61">
        <v>2</v>
      </c>
      <c r="C61" s="61">
        <v>16155849.509999998</v>
      </c>
      <c r="D61" s="61">
        <v>134324</v>
      </c>
      <c r="E61" s="61">
        <v>103</v>
      </c>
      <c r="F61" s="61">
        <v>74987.464026227899</v>
      </c>
      <c r="G61" s="61">
        <v>57.477231579503581</v>
      </c>
    </row>
    <row r="62" spans="1:7" x14ac:dyDescent="0.3">
      <c r="A62" s="116" t="s">
        <v>86</v>
      </c>
      <c r="B62" s="61">
        <v>1</v>
      </c>
      <c r="C62" s="61">
        <v>41780155.5</v>
      </c>
      <c r="D62" s="61">
        <v>247126</v>
      </c>
      <c r="E62" s="61">
        <v>105</v>
      </c>
      <c r="F62" s="61">
        <v>86486.579427874851</v>
      </c>
      <c r="G62" s="61">
        <v>36.746804625684298</v>
      </c>
    </row>
    <row r="63" spans="1:7" x14ac:dyDescent="0.3">
      <c r="A63" s="116" t="s">
        <v>79</v>
      </c>
      <c r="B63" s="61">
        <v>4</v>
      </c>
      <c r="C63" s="61">
        <v>79500000</v>
      </c>
      <c r="D63" s="61">
        <v>16049</v>
      </c>
      <c r="E63" s="61">
        <v>7.6</v>
      </c>
      <c r="F63" s="61">
        <v>11335.308655441797</v>
      </c>
      <c r="G63" s="61">
        <v>4.8463768115942036</v>
      </c>
    </row>
    <row r="64" spans="1:7" x14ac:dyDescent="0.3">
      <c r="A64" s="116" t="s">
        <v>207</v>
      </c>
      <c r="B64" s="61">
        <v>2</v>
      </c>
      <c r="C64" s="61">
        <v>67201639.129999995</v>
      </c>
      <c r="D64" s="61">
        <v>92027</v>
      </c>
      <c r="E64" s="61">
        <v>384.86</v>
      </c>
      <c r="F64" s="61">
        <v>15396.01442820517</v>
      </c>
      <c r="G64" s="61">
        <v>65.211845421055941</v>
      </c>
    </row>
    <row r="65" spans="1:7" x14ac:dyDescent="0.3">
      <c r="A65" s="116" t="s">
        <v>89</v>
      </c>
      <c r="B65" s="61">
        <v>1</v>
      </c>
      <c r="C65" s="61">
        <v>79500000</v>
      </c>
      <c r="D65" s="61">
        <v>125846</v>
      </c>
      <c r="E65" s="61">
        <v>303</v>
      </c>
      <c r="F65" s="61">
        <v>17659.02688544034</v>
      </c>
      <c r="G65" s="61">
        <v>42.517721233002419</v>
      </c>
    </row>
    <row r="66" spans="1:7" x14ac:dyDescent="0.3">
      <c r="A66" s="116" t="s">
        <v>74</v>
      </c>
      <c r="B66" s="61">
        <v>2</v>
      </c>
      <c r="C66" s="61">
        <v>21860147.119999997</v>
      </c>
      <c r="D66" s="61">
        <v>328655</v>
      </c>
      <c r="E66" s="61">
        <v>105</v>
      </c>
      <c r="F66" s="61">
        <v>74958.947958504272</v>
      </c>
      <c r="G66" s="61">
        <v>23.835565416840296</v>
      </c>
    </row>
    <row r="67" spans="1:7" x14ac:dyDescent="0.3">
      <c r="A67" s="116" t="s">
        <v>92</v>
      </c>
      <c r="B67" s="61">
        <v>3</v>
      </c>
      <c r="C67" s="61">
        <v>109059513.66000001</v>
      </c>
      <c r="D67" s="61">
        <v>121160</v>
      </c>
      <c r="E67" s="61">
        <v>59</v>
      </c>
      <c r="F67" s="61">
        <v>116834.72381385905</v>
      </c>
      <c r="G67" s="61">
        <v>58.555555555555522</v>
      </c>
    </row>
    <row r="68" spans="1:7" x14ac:dyDescent="0.3">
      <c r="A68" s="116" t="s">
        <v>72</v>
      </c>
      <c r="B68" s="61">
        <v>1</v>
      </c>
      <c r="C68" s="61">
        <v>39993661.939999998</v>
      </c>
      <c r="D68" s="61">
        <v>265274</v>
      </c>
      <c r="E68" s="61">
        <v>89.8</v>
      </c>
      <c r="F68" s="61">
        <v>90375.921299446709</v>
      </c>
      <c r="G68" s="61">
        <v>30.59386797307808</v>
      </c>
    </row>
    <row r="69" spans="1:7" x14ac:dyDescent="0.3">
      <c r="A69" s="116" t="s">
        <v>78</v>
      </c>
      <c r="B69" s="61">
        <v>3</v>
      </c>
      <c r="C69" s="61">
        <v>66390014.799999997</v>
      </c>
      <c r="D69" s="61">
        <v>190593</v>
      </c>
      <c r="E69" s="61">
        <v>174</v>
      </c>
      <c r="F69" s="61">
        <v>103974.27453841013</v>
      </c>
      <c r="G69" s="61">
        <v>90.03100825239072</v>
      </c>
    </row>
    <row r="70" spans="1:7" x14ac:dyDescent="0.3">
      <c r="A70" s="116" t="s">
        <v>66</v>
      </c>
      <c r="B70" s="61">
        <v>17</v>
      </c>
      <c r="C70" s="61">
        <v>721405245.41000009</v>
      </c>
      <c r="D70" s="61">
        <v>8493806.4699999988</v>
      </c>
      <c r="E70" s="61">
        <v>3815.6</v>
      </c>
      <c r="F70" s="61">
        <v>830326.03229247138</v>
      </c>
      <c r="G70" s="61">
        <v>426.33109731614076</v>
      </c>
    </row>
    <row r="71" spans="1:7" x14ac:dyDescent="0.3">
      <c r="A71" s="116" t="s">
        <v>68</v>
      </c>
      <c r="B71" s="61">
        <v>5</v>
      </c>
      <c r="C71" s="61">
        <v>254245230.87</v>
      </c>
      <c r="D71" s="61">
        <v>1103419.96</v>
      </c>
      <c r="E71" s="61">
        <v>1454.74</v>
      </c>
      <c r="F71" s="61">
        <v>166608.15378140286</v>
      </c>
      <c r="G71" s="61">
        <v>241.3743867225958</v>
      </c>
    </row>
    <row r="72" spans="1:7" x14ac:dyDescent="0.3">
      <c r="A72" s="116" t="s">
        <v>73</v>
      </c>
      <c r="B72" s="61">
        <v>3</v>
      </c>
      <c r="C72" s="61">
        <v>152514576.53999999</v>
      </c>
      <c r="D72" s="61">
        <v>428198.01</v>
      </c>
      <c r="E72" s="61">
        <v>230.4</v>
      </c>
      <c r="F72" s="61">
        <v>111288.63348478197</v>
      </c>
      <c r="G72" s="61">
        <v>76.990631795541944</v>
      </c>
    </row>
    <row r="73" spans="1:7" x14ac:dyDescent="0.3">
      <c r="A73" s="116" t="s">
        <v>88</v>
      </c>
      <c r="B73" s="61">
        <v>4</v>
      </c>
      <c r="C73" s="61">
        <v>20129607.009999998</v>
      </c>
      <c r="D73" s="61">
        <v>138517.98000000001</v>
      </c>
      <c r="E73" s="61">
        <v>120</v>
      </c>
      <c r="F73" s="61">
        <v>29834.274925621619</v>
      </c>
      <c r="G73" s="61">
        <v>27.721371081917201</v>
      </c>
    </row>
    <row r="74" spans="1:7" x14ac:dyDescent="0.3">
      <c r="A74" s="116" t="s">
        <v>65</v>
      </c>
      <c r="B74" s="61">
        <v>5</v>
      </c>
      <c r="C74" s="61">
        <v>378334179.14000005</v>
      </c>
      <c r="D74" s="61">
        <v>352874</v>
      </c>
      <c r="E74" s="61">
        <v>434.8</v>
      </c>
      <c r="F74" s="61">
        <v>207503.08845889487</v>
      </c>
      <c r="G74" s="61">
        <v>256.45051954950651</v>
      </c>
    </row>
    <row r="75" spans="1:7" x14ac:dyDescent="0.3">
      <c r="A75" s="116" t="s">
        <v>69</v>
      </c>
      <c r="B75" s="61">
        <v>1</v>
      </c>
      <c r="C75" s="61">
        <v>60000000</v>
      </c>
      <c r="D75" s="61">
        <v>244566</v>
      </c>
      <c r="E75" s="61">
        <v>147</v>
      </c>
      <c r="F75" s="61">
        <v>65384.694218558485</v>
      </c>
      <c r="G75" s="61">
        <v>39.300434443577998</v>
      </c>
    </row>
    <row r="76" spans="1:7" x14ac:dyDescent="0.3">
      <c r="A76" s="116" t="s">
        <v>82</v>
      </c>
      <c r="B76" s="61">
        <v>16</v>
      </c>
      <c r="C76" s="61">
        <v>751722737.6400001</v>
      </c>
      <c r="D76" s="61">
        <v>4580415.7699999996</v>
      </c>
      <c r="E76" s="61">
        <v>3349</v>
      </c>
      <c r="F76" s="61">
        <v>913280.35124356556</v>
      </c>
      <c r="G76" s="61">
        <v>660.42205867452708</v>
      </c>
    </row>
    <row r="77" spans="1:7" x14ac:dyDescent="0.3">
      <c r="A77" s="117" t="s">
        <v>39</v>
      </c>
      <c r="B77" s="85">
        <v>128</v>
      </c>
      <c r="C77" s="85">
        <v>4772596703.1799984</v>
      </c>
      <c r="D77" s="85">
        <v>27085441.360000003</v>
      </c>
      <c r="E77" s="85">
        <v>18223.630000000005</v>
      </c>
      <c r="F77" s="85">
        <v>5632143.3953759661</v>
      </c>
      <c r="G77" s="85">
        <v>4214.140198489662</v>
      </c>
    </row>
    <row r="79" spans="1:7" ht="18" x14ac:dyDescent="0.35">
      <c r="A79" s="1" t="s">
        <v>267</v>
      </c>
    </row>
    <row r="80" spans="1:7" ht="18" x14ac:dyDescent="0.35">
      <c r="A80" s="114" t="s">
        <v>265</v>
      </c>
      <c r="B80" s="114" t="s">
        <v>266</v>
      </c>
    </row>
    <row r="82" spans="1:7" x14ac:dyDescent="0.3">
      <c r="A82" s="54" t="s">
        <v>485</v>
      </c>
      <c r="B82" s="87" t="s">
        <v>163</v>
      </c>
      <c r="C82" s="87" t="s">
        <v>259</v>
      </c>
      <c r="D82" s="87" t="s">
        <v>260</v>
      </c>
      <c r="E82" s="118" t="s">
        <v>261</v>
      </c>
      <c r="F82" s="87" t="s">
        <v>262</v>
      </c>
      <c r="G82" s="118" t="s">
        <v>263</v>
      </c>
    </row>
    <row r="83" spans="1:7" x14ac:dyDescent="0.3">
      <c r="A83" s="116" t="s">
        <v>481</v>
      </c>
      <c r="B83" s="61">
        <v>1</v>
      </c>
      <c r="C83" s="61">
        <v>3852254.98</v>
      </c>
      <c r="D83" s="61">
        <v>2481</v>
      </c>
      <c r="E83" s="61">
        <v>4</v>
      </c>
      <c r="F83" s="61">
        <v>2205.3333333333117</v>
      </c>
      <c r="G83" s="61">
        <v>3.5555555555555203</v>
      </c>
    </row>
    <row r="84" spans="1:7" x14ac:dyDescent="0.3">
      <c r="A84" s="116" t="s">
        <v>101</v>
      </c>
      <c r="B84" s="61">
        <v>87</v>
      </c>
      <c r="C84" s="61">
        <v>4163266880.4999995</v>
      </c>
      <c r="D84" s="61">
        <v>23422071.369999997</v>
      </c>
      <c r="E84" s="61">
        <v>16100.93</v>
      </c>
      <c r="F84" s="61">
        <v>4352748.799763917</v>
      </c>
      <c r="G84" s="61">
        <v>3428.1574165468755</v>
      </c>
    </row>
    <row r="85" spans="1:7" x14ac:dyDescent="0.3">
      <c r="A85" s="116" t="s">
        <v>482</v>
      </c>
      <c r="B85" s="61">
        <v>1</v>
      </c>
      <c r="C85" s="61">
        <v>4684638.6399999997</v>
      </c>
      <c r="D85" s="61">
        <v>2016.03</v>
      </c>
      <c r="E85" s="61">
        <v>4.7</v>
      </c>
      <c r="F85" s="61">
        <v>2016.03</v>
      </c>
      <c r="G85" s="61">
        <v>4.7</v>
      </c>
    </row>
    <row r="86" spans="1:7" x14ac:dyDescent="0.3">
      <c r="A86" s="116" t="s">
        <v>483</v>
      </c>
      <c r="B86" s="61">
        <v>38</v>
      </c>
      <c r="C86" s="61">
        <v>578792929.06000006</v>
      </c>
      <c r="D86" s="61">
        <v>3625105</v>
      </c>
      <c r="E86" s="61">
        <v>2114</v>
      </c>
      <c r="F86" s="61">
        <v>1247633.0980803855</v>
      </c>
      <c r="G86" s="61">
        <v>777.72722638723167</v>
      </c>
    </row>
    <row r="87" spans="1:7" x14ac:dyDescent="0.3">
      <c r="A87" s="116" t="s">
        <v>484</v>
      </c>
      <c r="B87" s="61">
        <v>1</v>
      </c>
      <c r="C87" s="61">
        <v>22000000</v>
      </c>
      <c r="D87" s="61">
        <v>33767.96</v>
      </c>
      <c r="E87" s="61">
        <v>0</v>
      </c>
      <c r="F87" s="61">
        <v>27540.134198331511</v>
      </c>
      <c r="G87" s="61">
        <v>0</v>
      </c>
    </row>
    <row r="88" spans="1:7" x14ac:dyDescent="0.3">
      <c r="A88" s="256" t="s">
        <v>39</v>
      </c>
      <c r="B88" s="257">
        <v>128</v>
      </c>
      <c r="C88" s="257">
        <v>4772596703.1800003</v>
      </c>
      <c r="D88" s="257">
        <v>27085441.359999999</v>
      </c>
      <c r="E88" s="257">
        <v>18223.63</v>
      </c>
      <c r="F88" s="257">
        <v>5632143.3953759642</v>
      </c>
      <c r="G88" s="257">
        <v>4214.1401984896638</v>
      </c>
    </row>
    <row r="90" spans="1:7" ht="18" x14ac:dyDescent="0.35">
      <c r="A90" s="1" t="s">
        <v>268</v>
      </c>
    </row>
    <row r="91" spans="1:7" ht="18" x14ac:dyDescent="0.35">
      <c r="A91" s="114" t="s">
        <v>265</v>
      </c>
      <c r="B91" s="114" t="s">
        <v>266</v>
      </c>
    </row>
    <row r="93" spans="1:7" x14ac:dyDescent="0.3">
      <c r="A93" s="54" t="s">
        <v>502</v>
      </c>
      <c r="B93" s="87" t="s">
        <v>163</v>
      </c>
      <c r="C93" s="87" t="s">
        <v>259</v>
      </c>
      <c r="D93" s="87" t="s">
        <v>260</v>
      </c>
      <c r="E93" s="118" t="s">
        <v>261</v>
      </c>
      <c r="F93" s="87" t="s">
        <v>262</v>
      </c>
      <c r="G93" s="118" t="s">
        <v>263</v>
      </c>
    </row>
    <row r="94" spans="1:7" x14ac:dyDescent="0.3">
      <c r="A94" s="116" t="s">
        <v>486</v>
      </c>
      <c r="B94" s="61">
        <v>1</v>
      </c>
      <c r="C94" s="61">
        <v>7500000</v>
      </c>
      <c r="D94" s="61">
        <v>97900</v>
      </c>
      <c r="E94" s="61">
        <v>48</v>
      </c>
      <c r="F94" s="61">
        <v>81583.333333333008</v>
      </c>
      <c r="G94" s="61">
        <v>39.999999999999844</v>
      </c>
    </row>
    <row r="95" spans="1:7" x14ac:dyDescent="0.3">
      <c r="A95" s="116" t="s">
        <v>487</v>
      </c>
      <c r="B95" s="61">
        <v>1</v>
      </c>
      <c r="C95" s="61">
        <v>3852254.98</v>
      </c>
      <c r="D95" s="61">
        <v>2481</v>
      </c>
      <c r="E95" s="61">
        <v>4</v>
      </c>
      <c r="F95" s="61">
        <v>2205.3333333333117</v>
      </c>
      <c r="G95" s="61">
        <v>3.5555555555555203</v>
      </c>
    </row>
    <row r="96" spans="1:7" x14ac:dyDescent="0.3">
      <c r="A96" s="116" t="s">
        <v>488</v>
      </c>
      <c r="B96" s="61">
        <v>1</v>
      </c>
      <c r="C96" s="61">
        <v>27700000</v>
      </c>
      <c r="D96" s="61">
        <v>0</v>
      </c>
      <c r="E96" s="61">
        <v>0</v>
      </c>
      <c r="F96" s="61">
        <v>0</v>
      </c>
      <c r="G96" s="61">
        <v>0</v>
      </c>
    </row>
    <row r="97" spans="1:7" x14ac:dyDescent="0.3">
      <c r="A97" s="116" t="s">
        <v>489</v>
      </c>
      <c r="B97" s="61">
        <v>1</v>
      </c>
      <c r="C97" s="61">
        <v>104929137.98999999</v>
      </c>
      <c r="D97" s="61">
        <v>6904</v>
      </c>
      <c r="E97" s="61">
        <v>0</v>
      </c>
      <c r="F97" s="61">
        <v>6904</v>
      </c>
      <c r="G97" s="61">
        <v>0</v>
      </c>
    </row>
    <row r="98" spans="1:7" x14ac:dyDescent="0.3">
      <c r="A98" s="116" t="s">
        <v>490</v>
      </c>
      <c r="B98" s="61">
        <v>2</v>
      </c>
      <c r="C98" s="61">
        <v>10103181.300000001</v>
      </c>
      <c r="D98" s="61">
        <v>2492</v>
      </c>
      <c r="E98" s="61">
        <v>8.84</v>
      </c>
      <c r="F98" s="61">
        <v>1523.7767357468767</v>
      </c>
      <c r="G98" s="61">
        <v>5.5516556214532926</v>
      </c>
    </row>
    <row r="99" spans="1:7" x14ac:dyDescent="0.3">
      <c r="A99" s="116" t="s">
        <v>491</v>
      </c>
      <c r="B99" s="61">
        <v>1</v>
      </c>
      <c r="C99" s="61">
        <v>4684638.6399999997</v>
      </c>
      <c r="D99" s="61">
        <v>2016.03</v>
      </c>
      <c r="E99" s="61">
        <v>4.7</v>
      </c>
      <c r="F99" s="61">
        <v>2016.03</v>
      </c>
      <c r="G99" s="61">
        <v>4.7</v>
      </c>
    </row>
    <row r="100" spans="1:7" x14ac:dyDescent="0.3">
      <c r="A100" s="116" t="s">
        <v>492</v>
      </c>
      <c r="B100" s="61">
        <v>1</v>
      </c>
      <c r="C100" s="61">
        <v>17852119.330000002</v>
      </c>
      <c r="D100" s="61">
        <v>20307</v>
      </c>
      <c r="E100" s="61">
        <v>0</v>
      </c>
      <c r="F100" s="61">
        <v>11733.603126844846</v>
      </c>
      <c r="G100" s="61">
        <v>0</v>
      </c>
    </row>
    <row r="101" spans="1:7" x14ac:dyDescent="0.3">
      <c r="A101" s="116" t="s">
        <v>493</v>
      </c>
      <c r="B101" s="61">
        <v>1</v>
      </c>
      <c r="C101" s="61">
        <v>44436165.509999998</v>
      </c>
      <c r="D101" s="61">
        <v>70000</v>
      </c>
      <c r="E101" s="61">
        <v>0</v>
      </c>
      <c r="F101" s="61">
        <v>20231.2138729211</v>
      </c>
      <c r="G101" s="61">
        <v>0</v>
      </c>
    </row>
    <row r="102" spans="1:7" x14ac:dyDescent="0.3">
      <c r="A102" s="116" t="s">
        <v>494</v>
      </c>
      <c r="B102" s="61">
        <v>1</v>
      </c>
      <c r="C102" s="61">
        <v>22000000</v>
      </c>
      <c r="D102" s="61">
        <v>33767.96</v>
      </c>
      <c r="E102" s="61">
        <v>0</v>
      </c>
      <c r="F102" s="61">
        <v>27540.134198331511</v>
      </c>
      <c r="G102" s="61">
        <v>0</v>
      </c>
    </row>
    <row r="103" spans="1:7" x14ac:dyDescent="0.3">
      <c r="A103" s="116" t="s">
        <v>495</v>
      </c>
      <c r="B103" s="61">
        <v>6</v>
      </c>
      <c r="C103" s="61">
        <v>402030500.75999999</v>
      </c>
      <c r="D103" s="61">
        <v>706091.01</v>
      </c>
      <c r="E103" s="61">
        <v>1526.6899999999998</v>
      </c>
      <c r="F103" s="61">
        <v>177501.56608736434</v>
      </c>
      <c r="G103" s="61">
        <v>346.62253738618364</v>
      </c>
    </row>
    <row r="104" spans="1:7" x14ac:dyDescent="0.3">
      <c r="A104" s="116" t="s">
        <v>496</v>
      </c>
      <c r="B104" s="61">
        <v>2</v>
      </c>
      <c r="C104" s="61">
        <v>59014000</v>
      </c>
      <c r="D104" s="61">
        <v>165481.65</v>
      </c>
      <c r="E104" s="61">
        <v>184.4</v>
      </c>
      <c r="F104" s="61">
        <v>47002.239773599256</v>
      </c>
      <c r="G104" s="61">
        <v>57.58779737474449</v>
      </c>
    </row>
    <row r="105" spans="1:7" x14ac:dyDescent="0.3">
      <c r="A105" s="116" t="s">
        <v>497</v>
      </c>
      <c r="B105" s="61">
        <v>23</v>
      </c>
      <c r="C105" s="61">
        <v>287820688.80000001</v>
      </c>
      <c r="D105" s="61">
        <v>1380976</v>
      </c>
      <c r="E105" s="61">
        <v>1099</v>
      </c>
      <c r="F105" s="61">
        <v>611822.74647127709</v>
      </c>
      <c r="G105" s="61">
        <v>487.1867120045481</v>
      </c>
    </row>
    <row r="106" spans="1:7" x14ac:dyDescent="0.3">
      <c r="A106" s="116" t="s">
        <v>498</v>
      </c>
      <c r="B106" s="61">
        <v>40</v>
      </c>
      <c r="C106" s="61">
        <v>1474638147.3500004</v>
      </c>
      <c r="D106" s="61">
        <v>7387515.8399999999</v>
      </c>
      <c r="E106" s="61">
        <v>6686.2999999999993</v>
      </c>
      <c r="F106" s="61">
        <v>1766592.6378632348</v>
      </c>
      <c r="G106" s="61">
        <v>1708.9043984173702</v>
      </c>
    </row>
    <row r="107" spans="1:7" x14ac:dyDescent="0.3">
      <c r="A107" s="116" t="s">
        <v>499</v>
      </c>
      <c r="B107" s="61">
        <v>7</v>
      </c>
      <c r="C107" s="61">
        <v>242275784.68000001</v>
      </c>
      <c r="D107" s="61">
        <v>135708</v>
      </c>
      <c r="E107" s="61">
        <v>0</v>
      </c>
      <c r="F107" s="61">
        <v>98998.48005111239</v>
      </c>
      <c r="G107" s="61">
        <v>0</v>
      </c>
    </row>
    <row r="108" spans="1:7" x14ac:dyDescent="0.3">
      <c r="A108" s="116" t="s">
        <v>500</v>
      </c>
      <c r="B108" s="61">
        <v>13</v>
      </c>
      <c r="C108" s="61">
        <v>239036074.75</v>
      </c>
      <c r="D108" s="61">
        <v>2076229</v>
      </c>
      <c r="E108" s="61">
        <v>967</v>
      </c>
      <c r="F108" s="61">
        <v>533995.80440285429</v>
      </c>
      <c r="G108" s="61">
        <v>250.54051438268365</v>
      </c>
    </row>
    <row r="109" spans="1:7" x14ac:dyDescent="0.3">
      <c r="A109" s="116" t="s">
        <v>501</v>
      </c>
      <c r="B109" s="61">
        <v>27</v>
      </c>
      <c r="C109" s="61">
        <v>1824724009.0899999</v>
      </c>
      <c r="D109" s="61">
        <v>14997571.870000001</v>
      </c>
      <c r="E109" s="61">
        <v>7694.6999999999989</v>
      </c>
      <c r="F109" s="61">
        <v>2242492.4961260138</v>
      </c>
      <c r="G109" s="61">
        <v>1309.4910277471224</v>
      </c>
    </row>
    <row r="110" spans="1:7" x14ac:dyDescent="0.3">
      <c r="A110" s="256" t="s">
        <v>39</v>
      </c>
      <c r="B110" s="257">
        <v>128</v>
      </c>
      <c r="C110" s="257">
        <v>4772596703.1799994</v>
      </c>
      <c r="D110" s="257">
        <v>27085441.359999999</v>
      </c>
      <c r="E110" s="257">
        <v>18223.630000000005</v>
      </c>
      <c r="F110" s="257">
        <v>5632143.395375968</v>
      </c>
      <c r="G110" s="257">
        <v>4214.1401984896629</v>
      </c>
    </row>
    <row r="112" spans="1:7" ht="18" x14ac:dyDescent="0.35">
      <c r="A112" s="1" t="s">
        <v>269</v>
      </c>
    </row>
    <row r="113" spans="1:7" ht="18" x14ac:dyDescent="0.35">
      <c r="A113" s="114" t="s">
        <v>255</v>
      </c>
      <c r="B113" s="114" t="s">
        <v>270</v>
      </c>
    </row>
    <row r="115" spans="1:7" x14ac:dyDescent="0.3">
      <c r="A115" s="87" t="s">
        <v>93</v>
      </c>
      <c r="B115" s="87" t="s">
        <v>163</v>
      </c>
      <c r="C115" s="87" t="s">
        <v>259</v>
      </c>
      <c r="D115" s="87" t="s">
        <v>260</v>
      </c>
      <c r="E115" s="118" t="s">
        <v>261</v>
      </c>
      <c r="F115" s="87" t="s">
        <v>262</v>
      </c>
      <c r="G115" s="118" t="s">
        <v>263</v>
      </c>
    </row>
    <row r="116" spans="1:7" x14ac:dyDescent="0.3">
      <c r="A116" s="116" t="s">
        <v>187</v>
      </c>
      <c r="B116" s="61">
        <v>4</v>
      </c>
      <c r="C116" s="61">
        <v>339580177.59999996</v>
      </c>
      <c r="D116" s="61">
        <v>2874.2000000000003</v>
      </c>
      <c r="E116" s="61">
        <v>0</v>
      </c>
      <c r="F116" s="61">
        <v>1312.8526248847834</v>
      </c>
      <c r="G116" s="61">
        <v>0</v>
      </c>
    </row>
    <row r="117" spans="1:7" x14ac:dyDescent="0.3">
      <c r="A117" s="116" t="s">
        <v>85</v>
      </c>
      <c r="B117" s="61">
        <v>4</v>
      </c>
      <c r="C117" s="61">
        <v>74539189.890000015</v>
      </c>
      <c r="D117" s="61">
        <v>109971</v>
      </c>
      <c r="E117" s="61">
        <v>0.23</v>
      </c>
      <c r="F117" s="61">
        <v>24865.639981872217</v>
      </c>
      <c r="G117" s="61">
        <v>4.1687500000000002E-2</v>
      </c>
    </row>
    <row r="118" spans="1:7" x14ac:dyDescent="0.3">
      <c r="A118" s="116" t="s">
        <v>189</v>
      </c>
      <c r="B118" s="61">
        <v>1</v>
      </c>
      <c r="C118" s="61">
        <v>12500000</v>
      </c>
      <c r="D118" s="61">
        <v>4963</v>
      </c>
      <c r="E118" s="61">
        <v>0</v>
      </c>
      <c r="F118" s="61">
        <v>4135.8333333333167</v>
      </c>
      <c r="G118" s="61">
        <v>0</v>
      </c>
    </row>
    <row r="119" spans="1:7" x14ac:dyDescent="0.3">
      <c r="A119" s="116" t="s">
        <v>90</v>
      </c>
      <c r="B119" s="61">
        <v>6</v>
      </c>
      <c r="C119" s="61">
        <v>29636471.729999997</v>
      </c>
      <c r="D119" s="61">
        <v>131170</v>
      </c>
      <c r="E119" s="61">
        <v>49</v>
      </c>
      <c r="F119" s="61">
        <v>64349.017285894559</v>
      </c>
      <c r="G119" s="61">
        <v>22.027305040930489</v>
      </c>
    </row>
    <row r="120" spans="1:7" x14ac:dyDescent="0.3">
      <c r="A120" s="116" t="s">
        <v>76</v>
      </c>
      <c r="B120" s="61">
        <v>1</v>
      </c>
      <c r="C120" s="61">
        <v>10000000</v>
      </c>
      <c r="D120" s="61">
        <v>22601</v>
      </c>
      <c r="E120" s="61">
        <v>30</v>
      </c>
      <c r="F120" s="61">
        <v>11300.5</v>
      </c>
      <c r="G120" s="61">
        <v>15</v>
      </c>
    </row>
    <row r="121" spans="1:7" x14ac:dyDescent="0.3">
      <c r="A121" s="116" t="s">
        <v>67</v>
      </c>
      <c r="B121" s="61">
        <v>1</v>
      </c>
      <c r="C121" s="61">
        <v>9463916.4499999993</v>
      </c>
      <c r="D121" s="61">
        <v>3404</v>
      </c>
      <c r="E121" s="61">
        <v>0</v>
      </c>
      <c r="F121" s="61">
        <v>850.99999988640855</v>
      </c>
      <c r="G121" s="61">
        <v>0</v>
      </c>
    </row>
    <row r="122" spans="1:7" x14ac:dyDescent="0.3">
      <c r="A122" s="116" t="s">
        <v>206</v>
      </c>
      <c r="B122" s="61">
        <v>1</v>
      </c>
      <c r="C122" s="61">
        <v>32812500</v>
      </c>
      <c r="D122" s="61">
        <v>565</v>
      </c>
      <c r="E122" s="61">
        <v>0</v>
      </c>
      <c r="F122" s="61">
        <v>127.5806451612885</v>
      </c>
      <c r="G122" s="61">
        <v>0</v>
      </c>
    </row>
    <row r="123" spans="1:7" x14ac:dyDescent="0.3">
      <c r="A123" s="116" t="s">
        <v>71</v>
      </c>
      <c r="B123" s="61">
        <v>2</v>
      </c>
      <c r="C123" s="61">
        <v>54299118.009999998</v>
      </c>
      <c r="D123" s="61">
        <v>16479</v>
      </c>
      <c r="E123" s="61">
        <v>0</v>
      </c>
      <c r="F123" s="61">
        <v>5974.2157303370477</v>
      </c>
      <c r="G123" s="61">
        <v>0</v>
      </c>
    </row>
    <row r="124" spans="1:7" x14ac:dyDescent="0.3">
      <c r="A124" s="116" t="s">
        <v>70</v>
      </c>
      <c r="B124" s="61">
        <v>1</v>
      </c>
      <c r="C124" s="61">
        <v>3000000</v>
      </c>
      <c r="D124" s="61">
        <v>343</v>
      </c>
      <c r="E124" s="61">
        <v>0</v>
      </c>
      <c r="F124" s="61">
        <v>128.625</v>
      </c>
      <c r="G124" s="61">
        <v>0</v>
      </c>
    </row>
    <row r="125" spans="1:7" x14ac:dyDescent="0.3">
      <c r="A125" s="116" t="s">
        <v>208</v>
      </c>
      <c r="B125" s="61">
        <v>2</v>
      </c>
      <c r="C125" s="61">
        <v>30949689.82</v>
      </c>
      <c r="D125" s="61">
        <v>135558.01</v>
      </c>
      <c r="E125" s="61">
        <v>0</v>
      </c>
      <c r="F125" s="61">
        <v>16944.750604751618</v>
      </c>
      <c r="G125" s="61">
        <v>0</v>
      </c>
    </row>
    <row r="126" spans="1:7" x14ac:dyDescent="0.3">
      <c r="A126" s="116" t="s">
        <v>84</v>
      </c>
      <c r="B126" s="61">
        <v>2</v>
      </c>
      <c r="C126" s="61">
        <v>19508862.469999999</v>
      </c>
      <c r="D126" s="61">
        <v>7992</v>
      </c>
      <c r="E126" s="61">
        <v>0</v>
      </c>
      <c r="F126" s="61">
        <v>6086.699595452983</v>
      </c>
      <c r="G126" s="61">
        <v>0</v>
      </c>
    </row>
    <row r="127" spans="1:7" x14ac:dyDescent="0.3">
      <c r="A127" s="116" t="s">
        <v>86</v>
      </c>
      <c r="B127" s="61">
        <v>4</v>
      </c>
      <c r="C127" s="61">
        <v>45486666.680000007</v>
      </c>
      <c r="D127" s="61">
        <v>51634.96</v>
      </c>
      <c r="E127" s="61">
        <v>0</v>
      </c>
      <c r="F127" s="61">
        <v>18555.335198522156</v>
      </c>
      <c r="G127" s="61">
        <v>0</v>
      </c>
    </row>
    <row r="128" spans="1:7" x14ac:dyDescent="0.3">
      <c r="A128" s="116" t="s">
        <v>79</v>
      </c>
      <c r="B128" s="61">
        <v>3</v>
      </c>
      <c r="C128" s="61">
        <v>14591657.34</v>
      </c>
      <c r="D128" s="61">
        <v>11048.57</v>
      </c>
      <c r="E128" s="61">
        <v>0</v>
      </c>
      <c r="F128" s="61">
        <v>7608.3692957746216</v>
      </c>
      <c r="G128" s="61">
        <v>0</v>
      </c>
    </row>
    <row r="129" spans="1:7" x14ac:dyDescent="0.3">
      <c r="A129" s="116" t="s">
        <v>207</v>
      </c>
      <c r="B129" s="61">
        <v>1</v>
      </c>
      <c r="C129" s="61">
        <v>60937500</v>
      </c>
      <c r="D129" s="61">
        <v>182</v>
      </c>
      <c r="E129" s="61">
        <v>0</v>
      </c>
      <c r="F129" s="61">
        <v>182</v>
      </c>
      <c r="G129" s="61">
        <v>0</v>
      </c>
    </row>
    <row r="130" spans="1:7" x14ac:dyDescent="0.3">
      <c r="A130" s="116" t="s">
        <v>89</v>
      </c>
      <c r="B130" s="61">
        <v>5</v>
      </c>
      <c r="C130" s="61">
        <v>71192068.900000006</v>
      </c>
      <c r="D130" s="61">
        <v>9725</v>
      </c>
      <c r="E130" s="61">
        <v>0</v>
      </c>
      <c r="F130" s="61">
        <v>9641.0957647229625</v>
      </c>
      <c r="G130" s="61">
        <v>0</v>
      </c>
    </row>
    <row r="131" spans="1:7" x14ac:dyDescent="0.3">
      <c r="A131" s="116" t="s">
        <v>83</v>
      </c>
      <c r="B131" s="61">
        <v>3</v>
      </c>
      <c r="C131" s="61">
        <v>50448259.449999996</v>
      </c>
      <c r="D131" s="61">
        <v>12284.99</v>
      </c>
      <c r="E131" s="61">
        <v>0</v>
      </c>
      <c r="F131" s="61">
        <v>2967.7293334483038</v>
      </c>
      <c r="G131" s="61">
        <v>0</v>
      </c>
    </row>
    <row r="132" spans="1:7" x14ac:dyDescent="0.3">
      <c r="A132" s="116" t="s">
        <v>74</v>
      </c>
      <c r="B132" s="61">
        <v>2</v>
      </c>
      <c r="C132" s="61">
        <v>65244240.019999996</v>
      </c>
      <c r="D132" s="61">
        <v>25280</v>
      </c>
      <c r="E132" s="61">
        <v>0</v>
      </c>
      <c r="F132" s="61">
        <v>18722.234890059946</v>
      </c>
      <c r="G132" s="61">
        <v>0</v>
      </c>
    </row>
    <row r="133" spans="1:7" x14ac:dyDescent="0.3">
      <c r="A133" s="116" t="s">
        <v>92</v>
      </c>
      <c r="B133" s="61">
        <v>4</v>
      </c>
      <c r="C133" s="61">
        <v>65661477.579999998</v>
      </c>
      <c r="D133" s="61">
        <v>101178</v>
      </c>
      <c r="E133" s="61">
        <v>1.6</v>
      </c>
      <c r="F133" s="61">
        <v>52959.640094797134</v>
      </c>
      <c r="G133" s="61">
        <v>1.3076666666666639</v>
      </c>
    </row>
    <row r="134" spans="1:7" x14ac:dyDescent="0.3">
      <c r="A134" s="116" t="s">
        <v>78</v>
      </c>
      <c r="B134" s="61">
        <v>2</v>
      </c>
      <c r="C134" s="61">
        <v>30663390.699999999</v>
      </c>
      <c r="D134" s="61">
        <v>8656</v>
      </c>
      <c r="E134" s="61">
        <v>0</v>
      </c>
      <c r="F134" s="61">
        <v>6664.6773765658882</v>
      </c>
      <c r="G134" s="61">
        <v>0</v>
      </c>
    </row>
    <row r="135" spans="1:7" x14ac:dyDescent="0.3">
      <c r="A135" s="116" t="s">
        <v>66</v>
      </c>
      <c r="B135" s="61">
        <v>7</v>
      </c>
      <c r="C135" s="61">
        <v>384049308.69</v>
      </c>
      <c r="D135" s="61">
        <v>38142.720000000001</v>
      </c>
      <c r="E135" s="61">
        <v>0</v>
      </c>
      <c r="F135" s="61">
        <v>37401.836714600271</v>
      </c>
      <c r="G135" s="61">
        <v>0</v>
      </c>
    </row>
    <row r="136" spans="1:7" x14ac:dyDescent="0.3">
      <c r="A136" s="116" t="s">
        <v>68</v>
      </c>
      <c r="B136" s="61">
        <v>6</v>
      </c>
      <c r="C136" s="61">
        <v>239434689.79999998</v>
      </c>
      <c r="D136" s="61">
        <v>71508</v>
      </c>
      <c r="E136" s="61">
        <v>4.6499999999999995</v>
      </c>
      <c r="F136" s="61">
        <v>10281.235812727487</v>
      </c>
      <c r="G136" s="61">
        <v>1.6270800691530942</v>
      </c>
    </row>
    <row r="137" spans="1:7" x14ac:dyDescent="0.3">
      <c r="A137" s="116" t="s">
        <v>73</v>
      </c>
      <c r="B137" s="61">
        <v>6</v>
      </c>
      <c r="C137" s="61">
        <v>138080425.39000002</v>
      </c>
      <c r="D137" s="61">
        <v>11235.51</v>
      </c>
      <c r="E137" s="61">
        <v>0</v>
      </c>
      <c r="F137" s="61">
        <v>7995.8458010842623</v>
      </c>
      <c r="G137" s="61">
        <v>0</v>
      </c>
    </row>
    <row r="138" spans="1:7" x14ac:dyDescent="0.3">
      <c r="A138" s="116" t="s">
        <v>87</v>
      </c>
      <c r="B138" s="61">
        <v>4</v>
      </c>
      <c r="C138" s="61">
        <v>62312534.910000004</v>
      </c>
      <c r="D138" s="61">
        <v>2467.7200000000003</v>
      </c>
      <c r="E138" s="61">
        <v>0</v>
      </c>
      <c r="F138" s="61">
        <v>770.3842120528916</v>
      </c>
      <c r="G138" s="61">
        <v>0</v>
      </c>
    </row>
    <row r="139" spans="1:7" x14ac:dyDescent="0.3">
      <c r="A139" s="116" t="s">
        <v>88</v>
      </c>
      <c r="B139" s="61">
        <v>1</v>
      </c>
      <c r="C139" s="61">
        <v>24732390.350000001</v>
      </c>
      <c r="D139" s="61">
        <v>85000</v>
      </c>
      <c r="E139" s="61">
        <v>0</v>
      </c>
      <c r="F139" s="61">
        <v>36033.604926278451</v>
      </c>
      <c r="G139" s="61">
        <v>0</v>
      </c>
    </row>
    <row r="140" spans="1:7" x14ac:dyDescent="0.3">
      <c r="A140" s="116" t="s">
        <v>65</v>
      </c>
      <c r="B140" s="61">
        <v>5</v>
      </c>
      <c r="C140" s="61">
        <v>85065653.920000002</v>
      </c>
      <c r="D140" s="61">
        <v>257571.03</v>
      </c>
      <c r="E140" s="61">
        <v>60</v>
      </c>
      <c r="F140" s="61">
        <v>190064.55688015764</v>
      </c>
      <c r="G140" s="61">
        <v>30</v>
      </c>
    </row>
    <row r="141" spans="1:7" x14ac:dyDescent="0.3">
      <c r="A141" s="116" t="s">
        <v>69</v>
      </c>
      <c r="B141" s="61">
        <v>1</v>
      </c>
      <c r="C141" s="61">
        <v>21485953.350000001</v>
      </c>
      <c r="D141" s="61">
        <v>7107</v>
      </c>
      <c r="E141" s="61">
        <v>0</v>
      </c>
      <c r="F141" s="61">
        <v>5384.0909090908553</v>
      </c>
      <c r="G141" s="61">
        <v>0</v>
      </c>
    </row>
    <row r="142" spans="1:7" x14ac:dyDescent="0.3">
      <c r="A142" s="116" t="s">
        <v>82</v>
      </c>
      <c r="B142" s="61">
        <v>3</v>
      </c>
      <c r="C142" s="61">
        <v>79243046.040000007</v>
      </c>
      <c r="D142" s="61">
        <v>2807.01</v>
      </c>
      <c r="E142" s="61">
        <v>0</v>
      </c>
      <c r="F142" s="61">
        <v>2807.0036496350335</v>
      </c>
      <c r="G142" s="61">
        <v>0</v>
      </c>
    </row>
    <row r="143" spans="1:7" x14ac:dyDescent="0.3">
      <c r="A143" s="117" t="s">
        <v>39</v>
      </c>
      <c r="B143" s="85">
        <v>82</v>
      </c>
      <c r="C143" s="85">
        <v>2054919189.0900004</v>
      </c>
      <c r="D143" s="85">
        <v>1131748.7200000002</v>
      </c>
      <c r="E143" s="85">
        <v>145.47999999999996</v>
      </c>
      <c r="F143" s="85">
        <v>544116.35566109198</v>
      </c>
      <c r="G143" s="85">
        <v>70.003739276750238</v>
      </c>
    </row>
    <row r="145" spans="1:7" ht="18" x14ac:dyDescent="0.35">
      <c r="A145" s="1" t="s">
        <v>271</v>
      </c>
    </row>
    <row r="146" spans="1:7" ht="18" x14ac:dyDescent="0.35">
      <c r="A146" s="114" t="s">
        <v>255</v>
      </c>
      <c r="B146" s="114" t="s">
        <v>270</v>
      </c>
    </row>
    <row r="148" spans="1:7" x14ac:dyDescent="0.3">
      <c r="A148" s="54" t="s">
        <v>485</v>
      </c>
      <c r="B148" s="87" t="s">
        <v>163</v>
      </c>
      <c r="C148" s="87" t="s">
        <v>259</v>
      </c>
      <c r="D148" s="87" t="s">
        <v>260</v>
      </c>
      <c r="E148" s="118" t="s">
        <v>261</v>
      </c>
      <c r="F148" s="87" t="s">
        <v>262</v>
      </c>
      <c r="G148" s="118" t="s">
        <v>263</v>
      </c>
    </row>
    <row r="149" spans="1:7" x14ac:dyDescent="0.3">
      <c r="A149" s="116" t="s">
        <v>481</v>
      </c>
      <c r="B149" s="61">
        <v>40</v>
      </c>
      <c r="C149" s="61">
        <v>1377523112.8799999</v>
      </c>
      <c r="D149" s="61">
        <v>145625.39000000001</v>
      </c>
      <c r="E149" s="61">
        <v>6.4799999999999995</v>
      </c>
      <c r="F149" s="61">
        <v>96986.254094148288</v>
      </c>
      <c r="G149" s="61">
        <v>2.9764342358197577</v>
      </c>
    </row>
    <row r="150" spans="1:7" x14ac:dyDescent="0.3">
      <c r="A150" s="116" t="s">
        <v>503</v>
      </c>
      <c r="B150" s="61">
        <v>1</v>
      </c>
      <c r="C150" s="61">
        <v>13711133.199999999</v>
      </c>
      <c r="D150" s="61">
        <v>55000</v>
      </c>
      <c r="E150" s="61">
        <v>0</v>
      </c>
      <c r="F150" s="61">
        <v>55000</v>
      </c>
      <c r="G150" s="61">
        <v>0</v>
      </c>
    </row>
    <row r="151" spans="1:7" x14ac:dyDescent="0.3">
      <c r="A151" s="116" t="s">
        <v>101</v>
      </c>
      <c r="B151" s="61">
        <v>17</v>
      </c>
      <c r="C151" s="61">
        <v>440546428.50999999</v>
      </c>
      <c r="D151" s="61">
        <v>363101.29000000004</v>
      </c>
      <c r="E151" s="61">
        <v>90</v>
      </c>
      <c r="F151" s="61">
        <v>200541.83590810004</v>
      </c>
      <c r="G151" s="61">
        <v>45</v>
      </c>
    </row>
    <row r="152" spans="1:7" x14ac:dyDescent="0.3">
      <c r="A152" s="116" t="s">
        <v>504</v>
      </c>
      <c r="B152" s="61">
        <v>4</v>
      </c>
      <c r="C152" s="61">
        <v>32515888.470000003</v>
      </c>
      <c r="D152" s="61">
        <v>18456</v>
      </c>
      <c r="E152" s="61">
        <v>0</v>
      </c>
      <c r="F152" s="61">
        <v>8733.1610264652663</v>
      </c>
      <c r="G152" s="61">
        <v>0</v>
      </c>
    </row>
    <row r="153" spans="1:7" x14ac:dyDescent="0.3">
      <c r="A153" s="116" t="s">
        <v>505</v>
      </c>
      <c r="B153" s="61">
        <v>1</v>
      </c>
      <c r="C153" s="61">
        <v>12013440.640000001</v>
      </c>
      <c r="D153" s="61">
        <v>3369</v>
      </c>
      <c r="E153" s="61">
        <v>0</v>
      </c>
      <c r="F153" s="61">
        <v>1680.2276195685115</v>
      </c>
      <c r="G153" s="61">
        <v>0</v>
      </c>
    </row>
    <row r="154" spans="1:7" x14ac:dyDescent="0.3">
      <c r="A154" s="116" t="s">
        <v>506</v>
      </c>
      <c r="B154" s="61">
        <v>8</v>
      </c>
      <c r="C154" s="61">
        <v>114687377.41</v>
      </c>
      <c r="D154" s="61">
        <v>297589</v>
      </c>
      <c r="E154" s="61">
        <v>0</v>
      </c>
      <c r="F154" s="61">
        <v>110464.85359710643</v>
      </c>
      <c r="G154" s="61">
        <v>0</v>
      </c>
    </row>
    <row r="155" spans="1:7" x14ac:dyDescent="0.3">
      <c r="A155" s="116" t="s">
        <v>482</v>
      </c>
      <c r="B155" s="61">
        <v>4</v>
      </c>
      <c r="C155" s="61">
        <v>35452782.380000003</v>
      </c>
      <c r="D155" s="61">
        <v>135901.01999999999</v>
      </c>
      <c r="E155" s="61">
        <v>0</v>
      </c>
      <c r="F155" s="61">
        <v>17073.379254386655</v>
      </c>
      <c r="G155" s="61">
        <v>0</v>
      </c>
    </row>
    <row r="156" spans="1:7" x14ac:dyDescent="0.3">
      <c r="A156" s="116" t="s">
        <v>507</v>
      </c>
      <c r="B156" s="61">
        <v>2</v>
      </c>
      <c r="C156" s="61">
        <v>2812500</v>
      </c>
      <c r="D156" s="61">
        <v>0.02</v>
      </c>
      <c r="E156" s="61">
        <v>0</v>
      </c>
      <c r="F156" s="61">
        <v>6.4285714285713998E-3</v>
      </c>
      <c r="G156" s="61">
        <v>0</v>
      </c>
    </row>
    <row r="157" spans="1:7" x14ac:dyDescent="0.3">
      <c r="A157" s="116" t="s">
        <v>483</v>
      </c>
      <c r="B157" s="61">
        <v>2</v>
      </c>
      <c r="C157" s="61">
        <v>8950330.0199999996</v>
      </c>
      <c r="D157" s="61">
        <v>108264</v>
      </c>
      <c r="E157" s="61">
        <v>49</v>
      </c>
      <c r="F157" s="61">
        <v>51822.603834553942</v>
      </c>
      <c r="G157" s="61">
        <v>22.027305040930489</v>
      </c>
    </row>
    <row r="158" spans="1:7" x14ac:dyDescent="0.3">
      <c r="A158" s="116" t="s">
        <v>484</v>
      </c>
      <c r="B158" s="61">
        <v>1</v>
      </c>
      <c r="C158" s="61">
        <v>9463916.4499999993</v>
      </c>
      <c r="D158" s="61">
        <v>3404</v>
      </c>
      <c r="E158" s="61">
        <v>0</v>
      </c>
      <c r="F158" s="61">
        <v>850.99999988640855</v>
      </c>
      <c r="G158" s="61">
        <v>0</v>
      </c>
    </row>
    <row r="159" spans="1:7" x14ac:dyDescent="0.3">
      <c r="A159" s="116" t="s">
        <v>99</v>
      </c>
      <c r="B159" s="61">
        <v>2</v>
      </c>
      <c r="C159" s="61">
        <v>7242279.1300000008</v>
      </c>
      <c r="D159" s="61">
        <v>1039</v>
      </c>
      <c r="E159" s="61">
        <v>0</v>
      </c>
      <c r="F159" s="61">
        <v>963.03389830508274</v>
      </c>
      <c r="G159" s="61">
        <v>0</v>
      </c>
    </row>
    <row r="160" spans="1:7" x14ac:dyDescent="0.3">
      <c r="A160" s="256" t="s">
        <v>39</v>
      </c>
      <c r="B160" s="257">
        <v>82</v>
      </c>
      <c r="C160" s="257">
        <v>2054919189.0900002</v>
      </c>
      <c r="D160" s="257">
        <v>1131748.72</v>
      </c>
      <c r="E160" s="257">
        <v>145.47999999999999</v>
      </c>
      <c r="F160" s="257">
        <v>544116.35566109198</v>
      </c>
      <c r="G160" s="257">
        <v>70.003739276750252</v>
      </c>
    </row>
    <row r="162" spans="1:7" ht="18" x14ac:dyDescent="0.35">
      <c r="A162" s="1" t="s">
        <v>272</v>
      </c>
    </row>
    <row r="163" spans="1:7" ht="18" x14ac:dyDescent="0.35">
      <c r="A163" s="114" t="s">
        <v>255</v>
      </c>
      <c r="B163" s="114" t="s">
        <v>270</v>
      </c>
    </row>
    <row r="165" spans="1:7" x14ac:dyDescent="0.3">
      <c r="A165" s="54" t="s">
        <v>502</v>
      </c>
      <c r="B165" s="87" t="s">
        <v>163</v>
      </c>
      <c r="C165" s="87" t="s">
        <v>259</v>
      </c>
      <c r="D165" s="87" t="s">
        <v>260</v>
      </c>
      <c r="E165" s="118" t="s">
        <v>261</v>
      </c>
      <c r="F165" s="87" t="s">
        <v>262</v>
      </c>
      <c r="G165" s="118" t="s">
        <v>263</v>
      </c>
    </row>
    <row r="166" spans="1:7" x14ac:dyDescent="0.3">
      <c r="A166" s="116" t="s">
        <v>486</v>
      </c>
      <c r="B166" s="61">
        <v>1</v>
      </c>
      <c r="C166" s="61">
        <v>4521291.63</v>
      </c>
      <c r="D166" s="61">
        <v>45764</v>
      </c>
      <c r="E166" s="61">
        <v>49</v>
      </c>
      <c r="F166" s="61">
        <v>20572.603834553938</v>
      </c>
      <c r="G166" s="61">
        <v>22.027305040930489</v>
      </c>
    </row>
    <row r="167" spans="1:7" x14ac:dyDescent="0.3">
      <c r="A167" s="116" t="s">
        <v>508</v>
      </c>
      <c r="B167" s="61">
        <v>2</v>
      </c>
      <c r="C167" s="61">
        <v>23539709.510000002</v>
      </c>
      <c r="D167" s="61">
        <v>8337</v>
      </c>
      <c r="E167" s="61">
        <v>0</v>
      </c>
      <c r="F167" s="61">
        <v>6527.2135856707719</v>
      </c>
      <c r="G167" s="61">
        <v>0</v>
      </c>
    </row>
    <row r="168" spans="1:7" x14ac:dyDescent="0.3">
      <c r="A168" s="116" t="s">
        <v>509</v>
      </c>
      <c r="B168" s="61">
        <v>4</v>
      </c>
      <c r="C168" s="61">
        <v>13207534.969999999</v>
      </c>
      <c r="D168" s="61">
        <v>187800</v>
      </c>
      <c r="E168" s="61">
        <v>0</v>
      </c>
      <c r="F168" s="61">
        <v>63635.332940490931</v>
      </c>
      <c r="G168" s="61">
        <v>0</v>
      </c>
    </row>
    <row r="169" spans="1:7" x14ac:dyDescent="0.3">
      <c r="A169" s="116" t="s">
        <v>510</v>
      </c>
      <c r="B169" s="61">
        <v>2</v>
      </c>
      <c r="C169" s="61">
        <v>19995421.829999998</v>
      </c>
      <c r="D169" s="61">
        <v>9586</v>
      </c>
      <c r="E169" s="61">
        <v>0</v>
      </c>
      <c r="F169" s="61">
        <v>8542.305309217787</v>
      </c>
      <c r="G169" s="61">
        <v>0</v>
      </c>
    </row>
    <row r="170" spans="1:7" x14ac:dyDescent="0.3">
      <c r="A170" s="116" t="s">
        <v>504</v>
      </c>
      <c r="B170" s="61">
        <v>2</v>
      </c>
      <c r="C170" s="61">
        <v>26000000</v>
      </c>
      <c r="D170" s="61">
        <v>135901</v>
      </c>
      <c r="E170" s="61">
        <v>0</v>
      </c>
      <c r="F170" s="61">
        <v>17073.375</v>
      </c>
      <c r="G170" s="61">
        <v>0</v>
      </c>
    </row>
    <row r="171" spans="1:7" x14ac:dyDescent="0.3">
      <c r="A171" s="116" t="s">
        <v>487</v>
      </c>
      <c r="B171" s="61">
        <v>34</v>
      </c>
      <c r="C171" s="61">
        <v>1260610999.3</v>
      </c>
      <c r="D171" s="61">
        <v>128564.39000000001</v>
      </c>
      <c r="E171" s="61">
        <v>5.4799999999999995</v>
      </c>
      <c r="F171" s="61">
        <v>85496.328059475389</v>
      </c>
      <c r="G171" s="61">
        <v>2.7031635270238583</v>
      </c>
    </row>
    <row r="172" spans="1:7" x14ac:dyDescent="0.3">
      <c r="A172" s="116" t="s">
        <v>511</v>
      </c>
      <c r="B172" s="61">
        <v>1</v>
      </c>
      <c r="C172" s="61">
        <v>12013440.640000001</v>
      </c>
      <c r="D172" s="61">
        <v>3369</v>
      </c>
      <c r="E172" s="61">
        <v>0</v>
      </c>
      <c r="F172" s="61">
        <v>1680.2276195685115</v>
      </c>
      <c r="G172" s="61">
        <v>0</v>
      </c>
    </row>
    <row r="173" spans="1:7" x14ac:dyDescent="0.3">
      <c r="A173" s="116" t="s">
        <v>512</v>
      </c>
      <c r="B173" s="61">
        <v>4</v>
      </c>
      <c r="C173" s="61">
        <v>96916691.75</v>
      </c>
      <c r="D173" s="61">
        <v>7475</v>
      </c>
      <c r="E173" s="61">
        <v>1</v>
      </c>
      <c r="F173" s="61">
        <v>2947.6207254551241</v>
      </c>
      <c r="G173" s="61">
        <v>0.27327070879589999</v>
      </c>
    </row>
    <row r="174" spans="1:7" x14ac:dyDescent="0.3">
      <c r="A174" s="116" t="s">
        <v>489</v>
      </c>
      <c r="B174" s="61">
        <v>2</v>
      </c>
      <c r="C174" s="61">
        <v>42805070.670000002</v>
      </c>
      <c r="D174" s="61">
        <v>69091</v>
      </c>
      <c r="E174" s="61">
        <v>0</v>
      </c>
      <c r="F174" s="61">
        <v>9175.9882230379008</v>
      </c>
      <c r="G174" s="61">
        <v>0</v>
      </c>
    </row>
    <row r="175" spans="1:7" x14ac:dyDescent="0.3">
      <c r="A175" s="116" t="s">
        <v>513</v>
      </c>
      <c r="B175" s="61">
        <v>5</v>
      </c>
      <c r="C175" s="61">
        <v>99225280.120000005</v>
      </c>
      <c r="D175" s="61">
        <v>17511.29</v>
      </c>
      <c r="E175" s="61">
        <v>0</v>
      </c>
      <c r="F175" s="61">
        <v>11419.279052151798</v>
      </c>
      <c r="G175" s="61">
        <v>0</v>
      </c>
    </row>
    <row r="176" spans="1:7" x14ac:dyDescent="0.3">
      <c r="A176" s="116" t="s">
        <v>507</v>
      </c>
      <c r="B176" s="61">
        <v>4</v>
      </c>
      <c r="C176" s="61">
        <v>31979228.109999999</v>
      </c>
      <c r="D176" s="61">
        <v>94414.01999999999</v>
      </c>
      <c r="E176" s="61">
        <v>0</v>
      </c>
      <c r="F176" s="61">
        <v>37916.411354849879</v>
      </c>
      <c r="G176" s="61">
        <v>0</v>
      </c>
    </row>
    <row r="177" spans="1:7" x14ac:dyDescent="0.3">
      <c r="A177" s="116" t="s">
        <v>494</v>
      </c>
      <c r="B177" s="61">
        <v>1</v>
      </c>
      <c r="C177" s="61">
        <v>9463916.4499999993</v>
      </c>
      <c r="D177" s="61">
        <v>3404</v>
      </c>
      <c r="E177" s="61">
        <v>0</v>
      </c>
      <c r="F177" s="61">
        <v>850.99999988640855</v>
      </c>
      <c r="G177" s="61">
        <v>0</v>
      </c>
    </row>
    <row r="178" spans="1:7" x14ac:dyDescent="0.3">
      <c r="A178" s="116" t="s">
        <v>514</v>
      </c>
      <c r="B178" s="61">
        <v>1</v>
      </c>
      <c r="C178" s="61">
        <v>13711133.199999999</v>
      </c>
      <c r="D178" s="61">
        <v>55000</v>
      </c>
      <c r="E178" s="61">
        <v>0</v>
      </c>
      <c r="F178" s="61">
        <v>55000</v>
      </c>
      <c r="G178" s="61">
        <v>0</v>
      </c>
    </row>
    <row r="179" spans="1:7" x14ac:dyDescent="0.3">
      <c r="A179" s="116" t="s">
        <v>498</v>
      </c>
      <c r="B179" s="61">
        <v>1</v>
      </c>
      <c r="C179" s="61">
        <v>20665615.5</v>
      </c>
      <c r="D179" s="61">
        <v>54606</v>
      </c>
      <c r="E179" s="61">
        <v>90</v>
      </c>
      <c r="F179" s="61">
        <v>27303</v>
      </c>
      <c r="G179" s="61">
        <v>45</v>
      </c>
    </row>
    <row r="180" spans="1:7" x14ac:dyDescent="0.3">
      <c r="A180" s="116" t="s">
        <v>515</v>
      </c>
      <c r="B180" s="61">
        <v>2</v>
      </c>
      <c r="C180" s="61">
        <v>9452782.3800000008</v>
      </c>
      <c r="D180" s="61">
        <v>0.02</v>
      </c>
      <c r="E180" s="61">
        <v>0</v>
      </c>
      <c r="F180" s="61">
        <v>4.2543866533504004E-3</v>
      </c>
      <c r="G180" s="61">
        <v>0</v>
      </c>
    </row>
    <row r="181" spans="1:7" x14ac:dyDescent="0.3">
      <c r="A181" s="116" t="s">
        <v>516</v>
      </c>
      <c r="B181" s="61">
        <v>1</v>
      </c>
      <c r="C181" s="61">
        <v>4429038.3899999997</v>
      </c>
      <c r="D181" s="61">
        <v>62500</v>
      </c>
      <c r="E181" s="61">
        <v>0</v>
      </c>
      <c r="F181" s="61">
        <v>31250</v>
      </c>
      <c r="G181" s="61">
        <v>0</v>
      </c>
    </row>
    <row r="182" spans="1:7" x14ac:dyDescent="0.3">
      <c r="A182" s="116" t="s">
        <v>517</v>
      </c>
      <c r="B182" s="61">
        <v>3</v>
      </c>
      <c r="C182" s="61">
        <v>76747452.090000004</v>
      </c>
      <c r="D182" s="61">
        <v>24789</v>
      </c>
      <c r="E182" s="61">
        <v>0</v>
      </c>
      <c r="F182" s="61">
        <v>10795.915730337047</v>
      </c>
      <c r="G182" s="61">
        <v>0</v>
      </c>
    </row>
    <row r="183" spans="1:7" x14ac:dyDescent="0.3">
      <c r="A183" s="116" t="s">
        <v>518</v>
      </c>
      <c r="B183" s="61">
        <v>1</v>
      </c>
      <c r="C183" s="61">
        <v>2978888.43</v>
      </c>
      <c r="D183" s="61">
        <v>541</v>
      </c>
      <c r="E183" s="61">
        <v>0</v>
      </c>
      <c r="F183" s="61">
        <v>541</v>
      </c>
      <c r="G183" s="61">
        <v>0</v>
      </c>
    </row>
    <row r="184" spans="1:7" x14ac:dyDescent="0.3">
      <c r="A184" s="116" t="s">
        <v>499</v>
      </c>
      <c r="B184" s="61">
        <v>9</v>
      </c>
      <c r="C184" s="61">
        <v>277850462.21999997</v>
      </c>
      <c r="D184" s="61">
        <v>221893</v>
      </c>
      <c r="E184" s="61">
        <v>0</v>
      </c>
      <c r="F184" s="61">
        <v>152643.56863291038</v>
      </c>
      <c r="G184" s="61">
        <v>0</v>
      </c>
    </row>
    <row r="185" spans="1:7" x14ac:dyDescent="0.3">
      <c r="A185" s="116" t="s">
        <v>519</v>
      </c>
      <c r="B185" s="61">
        <v>1</v>
      </c>
      <c r="C185" s="61">
        <v>4263390.7</v>
      </c>
      <c r="D185" s="61">
        <v>498</v>
      </c>
      <c r="E185" s="61">
        <v>0</v>
      </c>
      <c r="F185" s="61">
        <v>422.03389830508274</v>
      </c>
      <c r="G185" s="61">
        <v>0</v>
      </c>
    </row>
    <row r="186" spans="1:7" x14ac:dyDescent="0.3">
      <c r="A186" s="116" t="s">
        <v>520</v>
      </c>
      <c r="B186" s="61">
        <v>1</v>
      </c>
      <c r="C186" s="61">
        <v>4541841.2</v>
      </c>
      <c r="D186" s="61">
        <v>705</v>
      </c>
      <c r="E186" s="61">
        <v>0</v>
      </c>
      <c r="F186" s="61">
        <v>323.14744079449451</v>
      </c>
      <c r="G186" s="61">
        <v>0</v>
      </c>
    </row>
    <row r="187" spans="1:7" x14ac:dyDescent="0.3">
      <c r="A187" s="256" t="s">
        <v>39</v>
      </c>
      <c r="B187" s="257">
        <v>82</v>
      </c>
      <c r="C187" s="257">
        <v>2054919189.0900004</v>
      </c>
      <c r="D187" s="257">
        <v>1131748.72</v>
      </c>
      <c r="E187" s="257">
        <v>145.48000000000002</v>
      </c>
      <c r="F187" s="257">
        <v>544116.35566109221</v>
      </c>
      <c r="G187" s="257">
        <v>70.003739276750252</v>
      </c>
    </row>
    <row r="189" spans="1:7" ht="18" x14ac:dyDescent="0.35">
      <c r="A189" s="1" t="s">
        <v>273</v>
      </c>
    </row>
    <row r="190" spans="1:7" ht="18" x14ac:dyDescent="0.35">
      <c r="A190" s="114" t="s">
        <v>274</v>
      </c>
    </row>
    <row r="192" spans="1:7" x14ac:dyDescent="0.3">
      <c r="A192" s="87" t="s">
        <v>93</v>
      </c>
      <c r="B192" s="87" t="s">
        <v>163</v>
      </c>
      <c r="C192" s="87" t="s">
        <v>259</v>
      </c>
      <c r="D192" s="87" t="s">
        <v>260</v>
      </c>
      <c r="E192" s="118" t="s">
        <v>261</v>
      </c>
      <c r="F192" s="87" t="s">
        <v>262</v>
      </c>
      <c r="G192" s="118" t="s">
        <v>263</v>
      </c>
    </row>
    <row r="193" spans="1:7" x14ac:dyDescent="0.3">
      <c r="A193" s="116" t="s">
        <v>85</v>
      </c>
      <c r="B193" s="61">
        <v>3</v>
      </c>
      <c r="C193" s="61">
        <v>15713327.459999999</v>
      </c>
      <c r="D193" s="61">
        <v>8289</v>
      </c>
      <c r="E193" s="61">
        <v>8.66</v>
      </c>
      <c r="F193" s="61">
        <v>2735.0999982544336</v>
      </c>
      <c r="G193" s="61">
        <v>2.6602499972538105</v>
      </c>
    </row>
    <row r="194" spans="1:7" x14ac:dyDescent="0.3">
      <c r="A194" s="116" t="s">
        <v>78</v>
      </c>
      <c r="B194" s="61">
        <v>5</v>
      </c>
      <c r="C194" s="61">
        <v>2181818.34</v>
      </c>
      <c r="D194" s="61">
        <v>2500</v>
      </c>
      <c r="E194" s="61">
        <v>0</v>
      </c>
      <c r="F194" s="61">
        <v>1875</v>
      </c>
      <c r="G194" s="61">
        <v>0</v>
      </c>
    </row>
    <row r="195" spans="1:7" x14ac:dyDescent="0.3">
      <c r="A195" s="116" t="s">
        <v>65</v>
      </c>
      <c r="B195" s="61">
        <v>12</v>
      </c>
      <c r="C195" s="61">
        <v>532195541.77999991</v>
      </c>
      <c r="D195" s="61">
        <v>788515</v>
      </c>
      <c r="E195" s="61">
        <v>784.86</v>
      </c>
      <c r="F195" s="61">
        <v>446515.51463906257</v>
      </c>
      <c r="G195" s="61">
        <v>444.42515315194834</v>
      </c>
    </row>
    <row r="196" spans="1:7" x14ac:dyDescent="0.3">
      <c r="A196" s="117" t="s">
        <v>39</v>
      </c>
      <c r="B196" s="85">
        <v>20</v>
      </c>
      <c r="C196" s="85">
        <v>550090687.57999992</v>
      </c>
      <c r="D196" s="85">
        <v>799304</v>
      </c>
      <c r="E196" s="85">
        <v>793.5200000000001</v>
      </c>
      <c r="F196" s="85">
        <v>451125.61463731696</v>
      </c>
      <c r="G196" s="85">
        <v>447.08540314920214</v>
      </c>
    </row>
    <row r="198" spans="1:7" ht="18" x14ac:dyDescent="0.35">
      <c r="A198" s="1" t="s">
        <v>275</v>
      </c>
    </row>
    <row r="199" spans="1:7" ht="18" x14ac:dyDescent="0.35">
      <c r="A199" s="114" t="s">
        <v>276</v>
      </c>
    </row>
    <row r="201" spans="1:7" x14ac:dyDescent="0.3">
      <c r="A201" s="87" t="s">
        <v>93</v>
      </c>
      <c r="B201" s="87" t="s">
        <v>163</v>
      </c>
      <c r="C201" s="87" t="s">
        <v>259</v>
      </c>
      <c r="D201" s="87" t="s">
        <v>260</v>
      </c>
      <c r="E201" s="118" t="s">
        <v>261</v>
      </c>
      <c r="F201" s="87" t="s">
        <v>262</v>
      </c>
      <c r="G201" s="118" t="s">
        <v>263</v>
      </c>
    </row>
    <row r="202" spans="1:7" x14ac:dyDescent="0.3">
      <c r="A202" s="116" t="s">
        <v>85</v>
      </c>
      <c r="B202" s="61">
        <v>2</v>
      </c>
      <c r="C202" s="61">
        <v>10694071.799999999</v>
      </c>
      <c r="D202" s="61">
        <v>4971</v>
      </c>
      <c r="E202" s="61">
        <v>3.44</v>
      </c>
      <c r="F202" s="61">
        <v>1490.8499991413016</v>
      </c>
      <c r="G202" s="61">
        <v>0.70274999864906396</v>
      </c>
    </row>
    <row r="203" spans="1:7" x14ac:dyDescent="0.3">
      <c r="A203" s="116" t="s">
        <v>78</v>
      </c>
      <c r="B203" s="61">
        <v>5</v>
      </c>
      <c r="C203" s="61">
        <v>2181818.34</v>
      </c>
      <c r="D203" s="61">
        <v>2500</v>
      </c>
      <c r="E203" s="61">
        <v>0</v>
      </c>
      <c r="F203" s="61">
        <v>1875</v>
      </c>
      <c r="G203" s="61">
        <v>0</v>
      </c>
    </row>
    <row r="204" spans="1:7" x14ac:dyDescent="0.3">
      <c r="A204" s="116" t="s">
        <v>65</v>
      </c>
      <c r="B204" s="61">
        <v>11</v>
      </c>
      <c r="C204" s="61">
        <v>510901729.75999993</v>
      </c>
      <c r="D204" s="61">
        <v>756352</v>
      </c>
      <c r="E204" s="61">
        <v>752.82999999999993</v>
      </c>
      <c r="F204" s="61">
        <v>442648.62342374888</v>
      </c>
      <c r="G204" s="61">
        <v>440.57425225257651</v>
      </c>
    </row>
    <row r="205" spans="1:7" x14ac:dyDescent="0.3">
      <c r="A205" s="117" t="s">
        <v>39</v>
      </c>
      <c r="B205" s="85">
        <v>18</v>
      </c>
      <c r="C205" s="85">
        <v>523777619.89999992</v>
      </c>
      <c r="D205" s="85">
        <v>763823</v>
      </c>
      <c r="E205" s="85">
        <v>756.27</v>
      </c>
      <c r="F205" s="85">
        <v>446014.47342289024</v>
      </c>
      <c r="G205" s="85">
        <v>441.27700225122561</v>
      </c>
    </row>
    <row r="207" spans="1:7" ht="18" x14ac:dyDescent="0.35">
      <c r="A207" s="1" t="s">
        <v>381</v>
      </c>
    </row>
    <row r="209" spans="1:5" x14ac:dyDescent="0.3">
      <c r="A209" s="87" t="s">
        <v>93</v>
      </c>
      <c r="B209" s="87" t="s">
        <v>163</v>
      </c>
      <c r="C209" s="87" t="s">
        <v>363</v>
      </c>
      <c r="D209" s="118" t="s">
        <v>382</v>
      </c>
      <c r="E209" s="118" t="s">
        <v>383</v>
      </c>
    </row>
    <row r="210" spans="1:5" x14ac:dyDescent="0.3">
      <c r="A210" s="116" t="s">
        <v>187</v>
      </c>
      <c r="B210" s="61">
        <v>9</v>
      </c>
      <c r="C210" s="61">
        <v>571320824.61000001</v>
      </c>
      <c r="D210" s="61">
        <v>0</v>
      </c>
      <c r="E210" s="61">
        <v>0</v>
      </c>
    </row>
    <row r="211" spans="1:5" x14ac:dyDescent="0.3">
      <c r="A211" s="116" t="s">
        <v>91</v>
      </c>
      <c r="B211" s="61">
        <v>5</v>
      </c>
      <c r="C211" s="61">
        <v>171076405.88</v>
      </c>
      <c r="D211" s="61">
        <v>0</v>
      </c>
      <c r="E211" s="61">
        <v>0</v>
      </c>
    </row>
    <row r="212" spans="1:5" x14ac:dyDescent="0.3">
      <c r="A212" s="116" t="s">
        <v>85</v>
      </c>
      <c r="B212" s="61">
        <v>8</v>
      </c>
      <c r="C212" s="61">
        <v>104251796.89999999</v>
      </c>
      <c r="D212" s="61">
        <v>0</v>
      </c>
      <c r="E212" s="61">
        <v>0</v>
      </c>
    </row>
    <row r="213" spans="1:5" x14ac:dyDescent="0.3">
      <c r="A213" s="116" t="s">
        <v>189</v>
      </c>
      <c r="B213" s="61">
        <v>6</v>
      </c>
      <c r="C213" s="61">
        <v>293308341.51999998</v>
      </c>
      <c r="D213" s="61">
        <v>0</v>
      </c>
      <c r="E213" s="61">
        <v>0</v>
      </c>
    </row>
    <row r="214" spans="1:5" x14ac:dyDescent="0.3">
      <c r="A214" s="116" t="s">
        <v>90</v>
      </c>
      <c r="B214" s="61">
        <v>17</v>
      </c>
      <c r="C214" s="61">
        <v>192108199.71999997</v>
      </c>
      <c r="D214" s="61">
        <v>0</v>
      </c>
      <c r="E214" s="61">
        <v>0</v>
      </c>
    </row>
    <row r="215" spans="1:5" x14ac:dyDescent="0.3">
      <c r="A215" s="116" t="s">
        <v>76</v>
      </c>
      <c r="B215" s="61">
        <v>7</v>
      </c>
      <c r="C215" s="61">
        <v>118581415.02</v>
      </c>
      <c r="D215" s="61">
        <v>0</v>
      </c>
      <c r="E215" s="61">
        <v>0</v>
      </c>
    </row>
    <row r="216" spans="1:5" x14ac:dyDescent="0.3">
      <c r="A216" s="116" t="s">
        <v>75</v>
      </c>
      <c r="B216" s="61">
        <v>7</v>
      </c>
      <c r="C216" s="61">
        <v>107850703.02</v>
      </c>
      <c r="D216" s="61">
        <v>0</v>
      </c>
      <c r="E216" s="61">
        <v>0</v>
      </c>
    </row>
    <row r="217" spans="1:5" x14ac:dyDescent="0.3">
      <c r="A217" s="116" t="s">
        <v>209</v>
      </c>
      <c r="B217" s="61">
        <v>2</v>
      </c>
      <c r="C217" s="61">
        <v>3895263.6099999994</v>
      </c>
      <c r="D217" s="61">
        <v>0</v>
      </c>
      <c r="E217" s="61">
        <v>0</v>
      </c>
    </row>
    <row r="218" spans="1:5" x14ac:dyDescent="0.3">
      <c r="A218" s="116" t="s">
        <v>67</v>
      </c>
      <c r="B218" s="61">
        <v>29</v>
      </c>
      <c r="C218" s="61">
        <v>1965910788.6399999</v>
      </c>
      <c r="D218" s="61">
        <v>0</v>
      </c>
      <c r="E218" s="61">
        <v>0</v>
      </c>
    </row>
    <row r="219" spans="1:5" x14ac:dyDescent="0.3">
      <c r="A219" s="116" t="s">
        <v>206</v>
      </c>
      <c r="B219" s="61">
        <v>5</v>
      </c>
      <c r="C219" s="61">
        <v>204512500</v>
      </c>
      <c r="D219" s="61">
        <v>0</v>
      </c>
      <c r="E219" s="61">
        <v>0</v>
      </c>
    </row>
    <row r="220" spans="1:5" x14ac:dyDescent="0.3">
      <c r="A220" s="116" t="s">
        <v>71</v>
      </c>
      <c r="B220" s="61">
        <v>12</v>
      </c>
      <c r="C220" s="61">
        <v>246822349.72</v>
      </c>
      <c r="D220" s="61">
        <v>451802</v>
      </c>
      <c r="E220" s="61">
        <v>298867.79692307563</v>
      </c>
    </row>
    <row r="221" spans="1:5" x14ac:dyDescent="0.3">
      <c r="A221" s="116" t="s">
        <v>70</v>
      </c>
      <c r="B221" s="61">
        <v>3</v>
      </c>
      <c r="C221" s="61">
        <v>16805000</v>
      </c>
      <c r="D221" s="61">
        <v>0</v>
      </c>
      <c r="E221" s="61">
        <v>0</v>
      </c>
    </row>
    <row r="222" spans="1:5" x14ac:dyDescent="0.3">
      <c r="A222" s="116" t="s">
        <v>208</v>
      </c>
      <c r="B222" s="61">
        <v>2</v>
      </c>
      <c r="C222" s="61">
        <v>30949689.82</v>
      </c>
      <c r="D222" s="61">
        <v>27500</v>
      </c>
      <c r="E222" s="61">
        <v>1663.066954373</v>
      </c>
    </row>
    <row r="223" spans="1:5" x14ac:dyDescent="0.3">
      <c r="A223" s="116" t="s">
        <v>84</v>
      </c>
      <c r="B223" s="61">
        <v>20</v>
      </c>
      <c r="C223" s="61">
        <v>318493789.90999997</v>
      </c>
      <c r="D223" s="61">
        <v>1861368</v>
      </c>
      <c r="E223" s="61">
        <v>347060.17298168398</v>
      </c>
    </row>
    <row r="224" spans="1:5" x14ac:dyDescent="0.3">
      <c r="A224" s="116" t="s">
        <v>77</v>
      </c>
      <c r="B224" s="61">
        <v>4</v>
      </c>
      <c r="C224" s="61">
        <v>151689324.81999999</v>
      </c>
      <c r="D224" s="61">
        <v>0</v>
      </c>
      <c r="E224" s="61">
        <v>0</v>
      </c>
    </row>
    <row r="225" spans="1:5" x14ac:dyDescent="0.3">
      <c r="A225" s="116" t="s">
        <v>86</v>
      </c>
      <c r="B225" s="61">
        <v>9</v>
      </c>
      <c r="C225" s="61">
        <v>155760685.81999999</v>
      </c>
      <c r="D225" s="61">
        <v>0</v>
      </c>
      <c r="E225" s="61">
        <v>0</v>
      </c>
    </row>
    <row r="226" spans="1:5" x14ac:dyDescent="0.3">
      <c r="A226" s="116" t="s">
        <v>79</v>
      </c>
      <c r="B226" s="61">
        <v>14</v>
      </c>
      <c r="C226" s="61">
        <v>118836657.34</v>
      </c>
      <c r="D226" s="61">
        <v>0</v>
      </c>
      <c r="E226" s="61">
        <v>0</v>
      </c>
    </row>
    <row r="227" spans="1:5" x14ac:dyDescent="0.3">
      <c r="A227" s="116" t="s">
        <v>207</v>
      </c>
      <c r="B227" s="61">
        <v>3</v>
      </c>
      <c r="C227" s="61">
        <v>128139139.13</v>
      </c>
      <c r="D227" s="61">
        <v>0</v>
      </c>
      <c r="E227" s="61">
        <v>0</v>
      </c>
    </row>
    <row r="228" spans="1:5" x14ac:dyDescent="0.3">
      <c r="A228" s="116" t="s">
        <v>89</v>
      </c>
      <c r="B228" s="61">
        <v>8</v>
      </c>
      <c r="C228" s="61">
        <v>208182268.90000001</v>
      </c>
      <c r="D228" s="61">
        <v>0</v>
      </c>
      <c r="E228" s="61">
        <v>0</v>
      </c>
    </row>
    <row r="229" spans="1:5" x14ac:dyDescent="0.3">
      <c r="A229" s="116" t="s">
        <v>83</v>
      </c>
      <c r="B229" s="61">
        <v>5</v>
      </c>
      <c r="C229" s="61">
        <v>80048259.449999988</v>
      </c>
      <c r="D229" s="61">
        <v>107243</v>
      </c>
      <c r="E229" s="61">
        <v>11873.894566813509</v>
      </c>
    </row>
    <row r="230" spans="1:5" x14ac:dyDescent="0.3">
      <c r="A230" s="116" t="s">
        <v>74</v>
      </c>
      <c r="B230" s="61">
        <v>4</v>
      </c>
      <c r="C230" s="61">
        <v>87104387.139999986</v>
      </c>
      <c r="D230" s="61">
        <v>0</v>
      </c>
      <c r="E230" s="61">
        <v>0</v>
      </c>
    </row>
    <row r="231" spans="1:5" x14ac:dyDescent="0.3">
      <c r="A231" s="116" t="s">
        <v>92</v>
      </c>
      <c r="B231" s="61">
        <v>9</v>
      </c>
      <c r="C231" s="61">
        <v>215170552.52999997</v>
      </c>
      <c r="D231" s="61">
        <v>0</v>
      </c>
      <c r="E231" s="61">
        <v>0</v>
      </c>
    </row>
    <row r="232" spans="1:5" x14ac:dyDescent="0.3">
      <c r="A232" s="116" t="s">
        <v>72</v>
      </c>
      <c r="B232" s="61">
        <v>1</v>
      </c>
      <c r="C232" s="61">
        <v>39993661.939999998</v>
      </c>
      <c r="D232" s="61">
        <v>0</v>
      </c>
      <c r="E232" s="61">
        <v>0</v>
      </c>
    </row>
    <row r="233" spans="1:5" x14ac:dyDescent="0.3">
      <c r="A233" s="116" t="s">
        <v>78</v>
      </c>
      <c r="B233" s="61">
        <v>11</v>
      </c>
      <c r="C233" s="61">
        <v>146735223.84</v>
      </c>
      <c r="D233" s="61">
        <v>243971</v>
      </c>
      <c r="E233" s="61">
        <v>170420.91911764562</v>
      </c>
    </row>
    <row r="234" spans="1:5" x14ac:dyDescent="0.3">
      <c r="A234" s="116" t="s">
        <v>66</v>
      </c>
      <c r="B234" s="61">
        <v>27</v>
      </c>
      <c r="C234" s="61">
        <v>1209485160.8999999</v>
      </c>
      <c r="D234" s="61">
        <v>150000</v>
      </c>
      <c r="E234" s="61">
        <v>34459.784883673499</v>
      </c>
    </row>
    <row r="235" spans="1:5" x14ac:dyDescent="0.3">
      <c r="A235" s="116" t="s">
        <v>68</v>
      </c>
      <c r="B235" s="61">
        <v>21</v>
      </c>
      <c r="C235" s="61">
        <v>712885797.61000001</v>
      </c>
      <c r="D235" s="61">
        <v>0</v>
      </c>
      <c r="E235" s="61">
        <v>0</v>
      </c>
    </row>
    <row r="236" spans="1:5" x14ac:dyDescent="0.3">
      <c r="A236" s="116" t="s">
        <v>73</v>
      </c>
      <c r="B236" s="61">
        <v>14</v>
      </c>
      <c r="C236" s="61">
        <v>586623470.83999991</v>
      </c>
      <c r="D236" s="61">
        <v>387334</v>
      </c>
      <c r="E236" s="61">
        <v>129111.33333333208</v>
      </c>
    </row>
    <row r="237" spans="1:5" x14ac:dyDescent="0.3">
      <c r="A237" s="116" t="s">
        <v>87</v>
      </c>
      <c r="B237" s="61">
        <v>6</v>
      </c>
      <c r="C237" s="61">
        <v>67462400.75</v>
      </c>
      <c r="D237" s="61">
        <v>0</v>
      </c>
      <c r="E237" s="61">
        <v>0</v>
      </c>
    </row>
    <row r="238" spans="1:5" x14ac:dyDescent="0.3">
      <c r="A238" s="116" t="s">
        <v>88</v>
      </c>
      <c r="B238" s="61">
        <v>8</v>
      </c>
      <c r="C238" s="61">
        <v>322671011.62</v>
      </c>
      <c r="D238" s="61">
        <v>0</v>
      </c>
      <c r="E238" s="61">
        <v>0</v>
      </c>
    </row>
    <row r="239" spans="1:5" x14ac:dyDescent="0.3">
      <c r="A239" s="116" t="s">
        <v>65</v>
      </c>
      <c r="B239" s="61">
        <v>35</v>
      </c>
      <c r="C239" s="61">
        <v>1867325776.8199999</v>
      </c>
      <c r="D239" s="61">
        <v>83203</v>
      </c>
      <c r="E239" s="61">
        <v>44461.696837740972</v>
      </c>
    </row>
    <row r="240" spans="1:5" x14ac:dyDescent="0.3">
      <c r="A240" s="116" t="s">
        <v>69</v>
      </c>
      <c r="B240" s="61">
        <v>16</v>
      </c>
      <c r="C240" s="61">
        <v>415628475.07000005</v>
      </c>
      <c r="D240" s="61">
        <v>162000</v>
      </c>
      <c r="E240" s="61">
        <v>71475.538160469194</v>
      </c>
    </row>
    <row r="241" spans="1:11" x14ac:dyDescent="0.3">
      <c r="A241" s="116" t="s">
        <v>82</v>
      </c>
      <c r="B241" s="61">
        <v>25</v>
      </c>
      <c r="C241" s="61">
        <v>1265963302.0900002</v>
      </c>
      <c r="D241" s="61">
        <v>8000</v>
      </c>
      <c r="E241" s="61">
        <v>2919.7080268627201</v>
      </c>
    </row>
    <row r="242" spans="1:11" x14ac:dyDescent="0.3">
      <c r="A242" s="117" t="s">
        <v>39</v>
      </c>
      <c r="B242" s="85">
        <v>352</v>
      </c>
      <c r="C242" s="85">
        <v>12125592624.979996</v>
      </c>
      <c r="D242" s="85">
        <v>3482421</v>
      </c>
      <c r="E242" s="85">
        <v>1112313.9117856701</v>
      </c>
    </row>
    <row r="244" spans="1:11" ht="18" x14ac:dyDescent="0.35">
      <c r="A244" s="1" t="s">
        <v>384</v>
      </c>
    </row>
    <row r="245" spans="1:11" ht="18" x14ac:dyDescent="0.35">
      <c r="A245" s="261" t="s">
        <v>385</v>
      </c>
      <c r="B245" s="259"/>
    </row>
    <row r="247" spans="1:11" x14ac:dyDescent="0.3">
      <c r="A247" s="54" t="s">
        <v>93</v>
      </c>
      <c r="B247" s="54" t="s">
        <v>163</v>
      </c>
      <c r="C247" s="54" t="s">
        <v>363</v>
      </c>
      <c r="D247" s="54" t="s">
        <v>386</v>
      </c>
      <c r="E247" s="54" t="s">
        <v>387</v>
      </c>
      <c r="F247" s="54" t="s">
        <v>388</v>
      </c>
      <c r="G247" s="54" t="s">
        <v>389</v>
      </c>
      <c r="H247" s="54" t="s">
        <v>390</v>
      </c>
      <c r="I247" s="54" t="s">
        <v>391</v>
      </c>
      <c r="J247" s="54" t="s">
        <v>392</v>
      </c>
      <c r="K247" s="54" t="s">
        <v>393</v>
      </c>
    </row>
    <row r="248" spans="1:11" x14ac:dyDescent="0.3">
      <c r="A248" s="116" t="s">
        <v>187</v>
      </c>
      <c r="B248" s="61">
        <v>1</v>
      </c>
      <c r="C248" s="61">
        <v>60000000</v>
      </c>
      <c r="D248" s="61">
        <v>0</v>
      </c>
      <c r="E248" s="61">
        <v>0</v>
      </c>
      <c r="F248" s="61">
        <v>0</v>
      </c>
      <c r="G248" s="61">
        <v>0</v>
      </c>
      <c r="H248" s="61">
        <v>0</v>
      </c>
      <c r="I248" s="61">
        <v>0</v>
      </c>
      <c r="J248" s="61">
        <v>0</v>
      </c>
      <c r="K248" s="61">
        <v>0</v>
      </c>
    </row>
    <row r="249" spans="1:11" x14ac:dyDescent="0.3">
      <c r="A249" s="116" t="s">
        <v>91</v>
      </c>
      <c r="B249" s="61">
        <v>2</v>
      </c>
      <c r="C249" s="61">
        <v>114500000</v>
      </c>
      <c r="D249" s="61">
        <v>0</v>
      </c>
      <c r="E249" s="61">
        <v>0</v>
      </c>
      <c r="F249" s="61">
        <v>0</v>
      </c>
      <c r="G249" s="61">
        <v>0</v>
      </c>
      <c r="H249" s="61">
        <v>0</v>
      </c>
      <c r="I249" s="61">
        <v>0</v>
      </c>
      <c r="J249" s="61">
        <v>0</v>
      </c>
      <c r="K249" s="61">
        <v>0</v>
      </c>
    </row>
    <row r="250" spans="1:11" x14ac:dyDescent="0.3">
      <c r="A250" s="116" t="s">
        <v>189</v>
      </c>
      <c r="B250" s="61">
        <v>1</v>
      </c>
      <c r="C250" s="61">
        <v>10000000</v>
      </c>
      <c r="D250" s="61">
        <v>0</v>
      </c>
      <c r="E250" s="61">
        <v>0</v>
      </c>
      <c r="F250" s="61">
        <v>3</v>
      </c>
      <c r="G250" s="61">
        <v>0.09</v>
      </c>
      <c r="H250" s="61">
        <v>0</v>
      </c>
      <c r="I250" s="61">
        <v>0</v>
      </c>
      <c r="J250" s="61">
        <v>3</v>
      </c>
      <c r="K250" s="61">
        <v>0.09</v>
      </c>
    </row>
    <row r="251" spans="1:11" x14ac:dyDescent="0.3">
      <c r="A251" s="116" t="s">
        <v>90</v>
      </c>
      <c r="B251" s="61">
        <v>9</v>
      </c>
      <c r="C251" s="61">
        <v>122371727.98999998</v>
      </c>
      <c r="D251" s="61">
        <v>0</v>
      </c>
      <c r="E251" s="61">
        <v>26112901</v>
      </c>
      <c r="F251" s="61">
        <v>271.39999999999998</v>
      </c>
      <c r="G251" s="61">
        <v>8.07</v>
      </c>
      <c r="H251" s="61">
        <v>0</v>
      </c>
      <c r="I251" s="61">
        <v>11190275.961038858</v>
      </c>
      <c r="J251" s="61">
        <v>97.02453455484337</v>
      </c>
      <c r="K251" s="61">
        <v>3.0861365376776826</v>
      </c>
    </row>
    <row r="252" spans="1:11" x14ac:dyDescent="0.3">
      <c r="A252" s="116" t="s">
        <v>76</v>
      </c>
      <c r="B252" s="61">
        <v>4</v>
      </c>
      <c r="C252" s="61">
        <v>9683377.3000000007</v>
      </c>
      <c r="D252" s="61">
        <v>958452</v>
      </c>
      <c r="E252" s="61">
        <v>19600343</v>
      </c>
      <c r="F252" s="61">
        <v>0</v>
      </c>
      <c r="G252" s="61">
        <v>0</v>
      </c>
      <c r="H252" s="61">
        <v>84127.318200590264</v>
      </c>
      <c r="I252" s="61">
        <v>1528948.4916331407</v>
      </c>
      <c r="J252" s="61">
        <v>0</v>
      </c>
      <c r="K252" s="61">
        <v>0</v>
      </c>
    </row>
    <row r="253" spans="1:11" x14ac:dyDescent="0.3">
      <c r="A253" s="116" t="s">
        <v>75</v>
      </c>
      <c r="B253" s="61">
        <v>3</v>
      </c>
      <c r="C253" s="61">
        <v>28061932.449999999</v>
      </c>
      <c r="D253" s="61">
        <v>18106865</v>
      </c>
      <c r="E253" s="61">
        <v>9883028</v>
      </c>
      <c r="F253" s="61">
        <v>0</v>
      </c>
      <c r="G253" s="61">
        <v>0</v>
      </c>
      <c r="H253" s="61">
        <v>987071.88656773686</v>
      </c>
      <c r="I253" s="61">
        <v>564864.48089129583</v>
      </c>
      <c r="J253" s="61">
        <v>0</v>
      </c>
      <c r="K253" s="61">
        <v>0</v>
      </c>
    </row>
    <row r="254" spans="1:11" x14ac:dyDescent="0.3">
      <c r="A254" s="116" t="s">
        <v>67</v>
      </c>
      <c r="B254" s="61">
        <v>7</v>
      </c>
      <c r="C254" s="61">
        <v>1197749447.9100001</v>
      </c>
      <c r="D254" s="61">
        <v>91250000</v>
      </c>
      <c r="E254" s="61">
        <v>0</v>
      </c>
      <c r="F254" s="61">
        <v>236</v>
      </c>
      <c r="G254" s="61">
        <v>12.8</v>
      </c>
      <c r="H254" s="61">
        <v>27904575.892857015</v>
      </c>
      <c r="I254" s="61">
        <v>0</v>
      </c>
      <c r="J254" s="61">
        <v>102.80032469233808</v>
      </c>
      <c r="K254" s="61">
        <v>3.7876557288392743</v>
      </c>
    </row>
    <row r="255" spans="1:11" x14ac:dyDescent="0.3">
      <c r="A255" s="116" t="s">
        <v>71</v>
      </c>
      <c r="B255" s="61">
        <v>8</v>
      </c>
      <c r="C255" s="61">
        <v>104856765.36999999</v>
      </c>
      <c r="D255" s="61">
        <v>0</v>
      </c>
      <c r="E255" s="61">
        <v>2628000</v>
      </c>
      <c r="F255" s="61">
        <v>30</v>
      </c>
      <c r="G255" s="61">
        <v>0.31</v>
      </c>
      <c r="H255" s="61">
        <v>0</v>
      </c>
      <c r="I255" s="61">
        <v>1181625.2225519172</v>
      </c>
      <c r="J255" s="61">
        <v>13.488872403560698</v>
      </c>
      <c r="K255" s="61">
        <v>0.13938501483679389</v>
      </c>
    </row>
    <row r="256" spans="1:11" x14ac:dyDescent="0.3">
      <c r="A256" s="116" t="s">
        <v>84</v>
      </c>
      <c r="B256" s="61">
        <v>11</v>
      </c>
      <c r="C256" s="61">
        <v>153856419.01000002</v>
      </c>
      <c r="D256" s="61">
        <v>15772157</v>
      </c>
      <c r="E256" s="61">
        <v>1935230</v>
      </c>
      <c r="F256" s="61">
        <v>1.55</v>
      </c>
      <c r="G256" s="61">
        <v>0.02</v>
      </c>
      <c r="H256" s="61">
        <v>9099361.0810792278</v>
      </c>
      <c r="I256" s="61">
        <v>913095.54857485776</v>
      </c>
      <c r="J256" s="61">
        <v>0.77500000000000002</v>
      </c>
      <c r="K256" s="61">
        <v>0.01</v>
      </c>
    </row>
    <row r="257" spans="1:11" x14ac:dyDescent="0.3">
      <c r="A257" s="116" t="s">
        <v>77</v>
      </c>
      <c r="B257" s="61">
        <v>2</v>
      </c>
      <c r="C257" s="61">
        <v>135533475.31</v>
      </c>
      <c r="D257" s="61">
        <v>54750000</v>
      </c>
      <c r="E257" s="61">
        <v>112531522</v>
      </c>
      <c r="F257" s="61">
        <v>0</v>
      </c>
      <c r="G257" s="61">
        <v>0</v>
      </c>
      <c r="H257" s="61">
        <v>13098086.12440161</v>
      </c>
      <c r="I257" s="61">
        <v>99846575.66798301</v>
      </c>
      <c r="J257" s="61">
        <v>0</v>
      </c>
      <c r="K257" s="61">
        <v>0</v>
      </c>
    </row>
    <row r="258" spans="1:11" x14ac:dyDescent="0.3">
      <c r="A258" s="116" t="s">
        <v>86</v>
      </c>
      <c r="B258" s="61">
        <v>4</v>
      </c>
      <c r="C258" s="61">
        <v>68493863.640000001</v>
      </c>
      <c r="D258" s="61">
        <v>16224675</v>
      </c>
      <c r="E258" s="61">
        <v>0</v>
      </c>
      <c r="F258" s="61">
        <v>14.48</v>
      </c>
      <c r="G258" s="61">
        <v>0.16</v>
      </c>
      <c r="H258" s="61">
        <v>8856216.7650850564</v>
      </c>
      <c r="I258" s="61">
        <v>0</v>
      </c>
      <c r="J258" s="61">
        <v>13.451523422186437</v>
      </c>
      <c r="K258" s="61">
        <v>0.148635617924712</v>
      </c>
    </row>
    <row r="259" spans="1:11" x14ac:dyDescent="0.3">
      <c r="A259" s="116" t="s">
        <v>79</v>
      </c>
      <c r="B259" s="61">
        <v>7</v>
      </c>
      <c r="C259" s="61">
        <v>24745000</v>
      </c>
      <c r="D259" s="61">
        <v>15147500</v>
      </c>
      <c r="E259" s="61">
        <v>0</v>
      </c>
      <c r="F259" s="61">
        <v>15</v>
      </c>
      <c r="G259" s="61">
        <v>0</v>
      </c>
      <c r="H259" s="61">
        <v>3791822.2891565282</v>
      </c>
      <c r="I259" s="61">
        <v>0</v>
      </c>
      <c r="J259" s="61">
        <v>5.8695652173911999</v>
      </c>
      <c r="K259" s="61">
        <v>0</v>
      </c>
    </row>
    <row r="260" spans="1:11" x14ac:dyDescent="0.3">
      <c r="A260" s="116" t="s">
        <v>89</v>
      </c>
      <c r="B260" s="61">
        <v>2</v>
      </c>
      <c r="C260" s="61">
        <v>57490200</v>
      </c>
      <c r="D260" s="61">
        <v>0</v>
      </c>
      <c r="E260" s="61">
        <v>0</v>
      </c>
      <c r="F260" s="61">
        <v>11.01</v>
      </c>
      <c r="G260" s="61">
        <v>0.45</v>
      </c>
      <c r="H260" s="61">
        <v>0</v>
      </c>
      <c r="I260" s="61">
        <v>0</v>
      </c>
      <c r="J260" s="61">
        <v>4.9006475793552973</v>
      </c>
      <c r="K260" s="61">
        <v>0.2358327778567875</v>
      </c>
    </row>
    <row r="261" spans="1:11" x14ac:dyDescent="0.3">
      <c r="A261" s="116" t="s">
        <v>83</v>
      </c>
      <c r="B261" s="61">
        <v>2</v>
      </c>
      <c r="C261" s="61">
        <v>29600000</v>
      </c>
      <c r="D261" s="61">
        <v>0</v>
      </c>
      <c r="E261" s="61">
        <v>0</v>
      </c>
      <c r="F261" s="61">
        <v>95</v>
      </c>
      <c r="G261" s="61">
        <v>8</v>
      </c>
      <c r="H261" s="61">
        <v>0</v>
      </c>
      <c r="I261" s="61">
        <v>0</v>
      </c>
      <c r="J261" s="61">
        <v>62.428571428570741</v>
      </c>
      <c r="K261" s="61">
        <v>5.2571428571427994</v>
      </c>
    </row>
    <row r="262" spans="1:11" x14ac:dyDescent="0.3">
      <c r="A262" s="116" t="s">
        <v>92</v>
      </c>
      <c r="B262" s="61">
        <v>2</v>
      </c>
      <c r="C262" s="61">
        <v>40449561.289999999</v>
      </c>
      <c r="D262" s="61">
        <v>0</v>
      </c>
      <c r="E262" s="61">
        <v>0</v>
      </c>
      <c r="F262" s="61">
        <v>0</v>
      </c>
      <c r="G262" s="61">
        <v>0</v>
      </c>
      <c r="H262" s="61">
        <v>0</v>
      </c>
      <c r="I262" s="61">
        <v>0</v>
      </c>
      <c r="J262" s="61">
        <v>0</v>
      </c>
      <c r="K262" s="61">
        <v>0</v>
      </c>
    </row>
    <row r="263" spans="1:11" x14ac:dyDescent="0.3">
      <c r="A263" s="116" t="s">
        <v>78</v>
      </c>
      <c r="B263" s="61">
        <v>1</v>
      </c>
      <c r="C263" s="61">
        <v>47500000</v>
      </c>
      <c r="D263" s="61">
        <v>0</v>
      </c>
      <c r="E263" s="61">
        <v>0</v>
      </c>
      <c r="F263" s="61">
        <v>0</v>
      </c>
      <c r="G263" s="61">
        <v>0</v>
      </c>
      <c r="H263" s="61">
        <v>0</v>
      </c>
      <c r="I263" s="61">
        <v>0</v>
      </c>
      <c r="J263" s="61">
        <v>0</v>
      </c>
      <c r="K263" s="61">
        <v>0</v>
      </c>
    </row>
    <row r="264" spans="1:11" x14ac:dyDescent="0.3">
      <c r="A264" s="116" t="s">
        <v>66</v>
      </c>
      <c r="B264" s="61">
        <v>3</v>
      </c>
      <c r="C264" s="61">
        <v>104030606.8</v>
      </c>
      <c r="D264" s="61">
        <v>0</v>
      </c>
      <c r="E264" s="61">
        <v>0</v>
      </c>
      <c r="F264" s="61">
        <v>50</v>
      </c>
      <c r="G264" s="61">
        <v>3.29</v>
      </c>
      <c r="H264" s="61">
        <v>0</v>
      </c>
      <c r="I264" s="61">
        <v>0</v>
      </c>
      <c r="J264" s="61">
        <v>6.69896190915148</v>
      </c>
      <c r="K264" s="61">
        <v>0.43116294801486854</v>
      </c>
    </row>
    <row r="265" spans="1:11" x14ac:dyDescent="0.3">
      <c r="A265" s="116" t="s">
        <v>68</v>
      </c>
      <c r="B265" s="61">
        <v>10</v>
      </c>
      <c r="C265" s="61">
        <v>219205876.94</v>
      </c>
      <c r="D265" s="61">
        <v>34837920</v>
      </c>
      <c r="E265" s="61">
        <v>63827155</v>
      </c>
      <c r="F265" s="61">
        <v>17.98</v>
      </c>
      <c r="G265" s="61">
        <v>0.19</v>
      </c>
      <c r="H265" s="61">
        <v>2214391.6263240473</v>
      </c>
      <c r="I265" s="61">
        <v>4069402.4634783021</v>
      </c>
      <c r="J265" s="61">
        <v>4.2049999999999015</v>
      </c>
      <c r="K265" s="61">
        <v>4.4435483870966699E-2</v>
      </c>
    </row>
    <row r="266" spans="1:11" x14ac:dyDescent="0.3">
      <c r="A266" s="116" t="s">
        <v>73</v>
      </c>
      <c r="B266" s="61">
        <v>5</v>
      </c>
      <c r="C266" s="61">
        <v>296028468.91000003</v>
      </c>
      <c r="D266" s="61">
        <v>0</v>
      </c>
      <c r="E266" s="61">
        <v>0</v>
      </c>
      <c r="F266" s="61">
        <v>8.1</v>
      </c>
      <c r="G266" s="61">
        <v>0.4</v>
      </c>
      <c r="H266" s="61">
        <v>0</v>
      </c>
      <c r="I266" s="61">
        <v>0</v>
      </c>
      <c r="J266" s="61">
        <v>8.1</v>
      </c>
      <c r="K266" s="61">
        <v>0.4</v>
      </c>
    </row>
    <row r="267" spans="1:11" x14ac:dyDescent="0.3">
      <c r="A267" s="116" t="s">
        <v>87</v>
      </c>
      <c r="B267" s="61">
        <v>2</v>
      </c>
      <c r="C267" s="61">
        <v>5149865.8400000008</v>
      </c>
      <c r="D267" s="61">
        <v>0</v>
      </c>
      <c r="E267" s="61">
        <v>0</v>
      </c>
      <c r="F267" s="61">
        <v>3.83</v>
      </c>
      <c r="G267" s="61">
        <v>0.03</v>
      </c>
      <c r="H267" s="61">
        <v>0</v>
      </c>
      <c r="I267" s="61">
        <v>0</v>
      </c>
      <c r="J267" s="61">
        <v>1.7022222193172269</v>
      </c>
      <c r="K267" s="61">
        <v>1.3333333310578802E-2</v>
      </c>
    </row>
    <row r="268" spans="1:11" x14ac:dyDescent="0.3">
      <c r="A268" s="116" t="s">
        <v>88</v>
      </c>
      <c r="B268" s="61">
        <v>3</v>
      </c>
      <c r="C268" s="61">
        <v>277809014.25999999</v>
      </c>
      <c r="D268" s="61">
        <v>7709000</v>
      </c>
      <c r="E268" s="61">
        <v>0</v>
      </c>
      <c r="F268" s="61">
        <v>26.61</v>
      </c>
      <c r="G268" s="61">
        <v>0.09</v>
      </c>
      <c r="H268" s="61">
        <v>3854500</v>
      </c>
      <c r="I268" s="61">
        <v>0</v>
      </c>
      <c r="J268" s="61">
        <v>10.975710357470087</v>
      </c>
      <c r="K268" s="61">
        <v>3.7121906507790597E-2</v>
      </c>
    </row>
    <row r="269" spans="1:11" x14ac:dyDescent="0.3">
      <c r="A269" s="116" t="s">
        <v>65</v>
      </c>
      <c r="B269" s="61">
        <v>13</v>
      </c>
      <c r="C269" s="61">
        <v>871730401.98000002</v>
      </c>
      <c r="D269" s="61">
        <v>147069631</v>
      </c>
      <c r="E269" s="61">
        <v>4213442</v>
      </c>
      <c r="F269" s="61">
        <v>223.24</v>
      </c>
      <c r="G269" s="61">
        <v>3.55</v>
      </c>
      <c r="H269" s="61">
        <v>58988747.368999995</v>
      </c>
      <c r="I269" s="61">
        <v>2916998.3076922977</v>
      </c>
      <c r="J269" s="61">
        <v>53.303905519565774</v>
      </c>
      <c r="K269" s="61">
        <v>0.85809084672534175</v>
      </c>
    </row>
    <row r="270" spans="1:11" x14ac:dyDescent="0.3">
      <c r="A270" s="116" t="s">
        <v>69</v>
      </c>
      <c r="B270" s="61">
        <v>14</v>
      </c>
      <c r="C270" s="61">
        <v>334142521.72000003</v>
      </c>
      <c r="D270" s="61">
        <v>107729750</v>
      </c>
      <c r="E270" s="61">
        <v>5110</v>
      </c>
      <c r="F270" s="61">
        <v>263.02999999999997</v>
      </c>
      <c r="G270" s="61">
        <v>12.16</v>
      </c>
      <c r="H270" s="61">
        <v>58858297.814207226</v>
      </c>
      <c r="I270" s="61">
        <v>1548.484848484833</v>
      </c>
      <c r="J270" s="61">
        <v>216.76734418612489</v>
      </c>
      <c r="K270" s="61">
        <v>9.9361221589274535</v>
      </c>
    </row>
    <row r="271" spans="1:11" x14ac:dyDescent="0.3">
      <c r="A271" s="116" t="s">
        <v>82</v>
      </c>
      <c r="B271" s="61">
        <v>6</v>
      </c>
      <c r="C271" s="61">
        <v>434997518.40999997</v>
      </c>
      <c r="D271" s="61">
        <v>27195000</v>
      </c>
      <c r="E271" s="61">
        <v>21566046</v>
      </c>
      <c r="F271" s="61">
        <v>81.400000000000006</v>
      </c>
      <c r="G271" s="61">
        <v>2.29</v>
      </c>
      <c r="H271" s="61">
        <v>22662499.998846404</v>
      </c>
      <c r="I271" s="61">
        <v>17971704.999004591</v>
      </c>
      <c r="J271" s="61">
        <v>70.883241517418583</v>
      </c>
      <c r="K271" s="61">
        <v>1.9941354186104243</v>
      </c>
    </row>
    <row r="272" spans="1:11" x14ac:dyDescent="0.3">
      <c r="A272" s="117" t="s">
        <v>39</v>
      </c>
      <c r="B272" s="85">
        <v>122</v>
      </c>
      <c r="C272" s="85">
        <v>4747986045.1300001</v>
      </c>
      <c r="D272" s="85">
        <v>536750950</v>
      </c>
      <c r="E272" s="85">
        <v>262302777</v>
      </c>
      <c r="F272" s="85">
        <v>1351.63</v>
      </c>
      <c r="G272" s="85">
        <v>51.899999999999984</v>
      </c>
      <c r="H272" s="85">
        <v>210399698.16572544</v>
      </c>
      <c r="I272" s="85">
        <v>140185039.62769672</v>
      </c>
      <c r="J272" s="85">
        <v>676.37542500729364</v>
      </c>
      <c r="K272" s="85">
        <v>26.469190630245471</v>
      </c>
    </row>
    <row r="274" spans="1:6" ht="18" x14ac:dyDescent="0.35">
      <c r="A274" s="1" t="s">
        <v>394</v>
      </c>
    </row>
    <row r="276" spans="1:6" x14ac:dyDescent="0.3">
      <c r="A276" s="87" t="s">
        <v>395</v>
      </c>
      <c r="B276" s="224" t="s">
        <v>401</v>
      </c>
      <c r="C276" s="224" t="s">
        <v>140</v>
      </c>
      <c r="D276" s="87" t="s">
        <v>396</v>
      </c>
      <c r="E276" s="224" t="s">
        <v>402</v>
      </c>
      <c r="F276" s="224" t="s">
        <v>140</v>
      </c>
    </row>
    <row r="277" spans="1:6" x14ac:dyDescent="0.3">
      <c r="A277" t="s">
        <v>397</v>
      </c>
      <c r="B277" s="97">
        <v>10.91</v>
      </c>
      <c r="C277" s="62">
        <f>B277/$B$281</f>
        <v>0.46965131295738277</v>
      </c>
      <c r="D277" t="s">
        <v>397</v>
      </c>
      <c r="E277" s="225">
        <v>7.14</v>
      </c>
      <c r="F277" s="62">
        <f>E277/$E$281</f>
        <v>0.59450457951706914</v>
      </c>
    </row>
    <row r="278" spans="1:6" x14ac:dyDescent="0.3">
      <c r="A278" t="s">
        <v>398</v>
      </c>
      <c r="B278" s="97">
        <v>3.92</v>
      </c>
      <c r="C278" s="62">
        <f t="shared" ref="C278:C280" si="0">B278/$B$281</f>
        <v>0.16874730951356007</v>
      </c>
      <c r="D278" t="s">
        <v>398</v>
      </c>
      <c r="E278" s="225">
        <v>1.1599999999999999</v>
      </c>
      <c r="F278" s="62">
        <f t="shared" ref="F278:F280" si="1">E278/$E$281</f>
        <v>9.6586178184845967E-2</v>
      </c>
    </row>
    <row r="279" spans="1:6" x14ac:dyDescent="0.3">
      <c r="A279" t="s">
        <v>399</v>
      </c>
      <c r="B279" s="97">
        <v>6.18</v>
      </c>
      <c r="C279" s="62">
        <f t="shared" si="0"/>
        <v>0.26603529918209212</v>
      </c>
      <c r="D279" t="s">
        <v>399</v>
      </c>
      <c r="E279" s="225">
        <v>2.46</v>
      </c>
      <c r="F279" s="62">
        <f t="shared" si="1"/>
        <v>0.20482930890924234</v>
      </c>
    </row>
    <row r="280" spans="1:6" x14ac:dyDescent="0.3">
      <c r="A280" t="s">
        <v>400</v>
      </c>
      <c r="B280" s="97">
        <v>2.2200000000000002</v>
      </c>
      <c r="C280" s="62">
        <f t="shared" si="0"/>
        <v>9.556607834696515E-2</v>
      </c>
      <c r="D280" t="s">
        <v>400</v>
      </c>
      <c r="E280" s="225">
        <v>1.25</v>
      </c>
      <c r="F280" s="62">
        <f t="shared" si="1"/>
        <v>0.10407993338884265</v>
      </c>
    </row>
    <row r="281" spans="1:6" x14ac:dyDescent="0.3">
      <c r="A281" s="226" t="s">
        <v>7</v>
      </c>
      <c r="B281" s="227">
        <f>SUM(B277:B280)</f>
        <v>23.229999999999997</v>
      </c>
      <c r="C281" s="226"/>
      <c r="D281" s="226" t="s">
        <v>7</v>
      </c>
      <c r="E281" s="228">
        <f>SUM(E277:E280)</f>
        <v>12.009999999999998</v>
      </c>
      <c r="F281" s="226"/>
    </row>
  </sheetData>
  <mergeCells count="8">
    <mergeCell ref="A245:B245"/>
    <mergeCell ref="A30:A31"/>
    <mergeCell ref="A8:A10"/>
    <mergeCell ref="A13:A15"/>
    <mergeCell ref="A16:A17"/>
    <mergeCell ref="A18:A22"/>
    <mergeCell ref="A23:A25"/>
    <mergeCell ref="A26:A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CB89-F9E5-405C-8784-872F3C5653BD}">
  <sheetPr codeName="Sheet8">
    <tabColor theme="9"/>
  </sheetPr>
  <dimension ref="A1:H113"/>
  <sheetViews>
    <sheetView topLeftCell="A84" zoomScaleNormal="100" workbookViewId="0">
      <selection activeCell="I24" sqref="I24"/>
    </sheetView>
  </sheetViews>
  <sheetFormatPr defaultRowHeight="14.4" x14ac:dyDescent="0.3"/>
  <cols>
    <col min="1" max="1" width="19.5546875" customWidth="1"/>
    <col min="2" max="2" width="29.44140625" customWidth="1"/>
    <col min="3" max="3" width="41.109375" bestFit="1" customWidth="1"/>
    <col min="4" max="4" width="37.88671875" bestFit="1" customWidth="1"/>
    <col min="5" max="7" width="31.77734375" customWidth="1"/>
    <col min="8" max="8" width="19.88671875" customWidth="1"/>
  </cols>
  <sheetData>
    <row r="1" spans="1:7" ht="18" x14ac:dyDescent="0.35">
      <c r="A1" s="1" t="s">
        <v>129</v>
      </c>
    </row>
    <row r="2" spans="1:7" ht="18" x14ac:dyDescent="0.35">
      <c r="A2" s="1"/>
    </row>
    <row r="3" spans="1:7" ht="18" x14ac:dyDescent="0.35">
      <c r="A3" s="1" t="s">
        <v>277</v>
      </c>
      <c r="B3" s="1"/>
    </row>
    <row r="4" spans="1:7" ht="15" thickBot="1" x14ac:dyDescent="0.35"/>
    <row r="5" spans="1:7" ht="43.8" thickBot="1" x14ac:dyDescent="0.35">
      <c r="B5" s="119" t="s">
        <v>278</v>
      </c>
      <c r="C5" s="120"/>
      <c r="D5" s="121" t="s">
        <v>7</v>
      </c>
      <c r="E5" s="122" t="s">
        <v>279</v>
      </c>
      <c r="F5" s="122" t="s">
        <v>280</v>
      </c>
      <c r="G5" s="123" t="s">
        <v>281</v>
      </c>
    </row>
    <row r="6" spans="1:7" x14ac:dyDescent="0.3">
      <c r="A6" s="281" t="s">
        <v>282</v>
      </c>
      <c r="B6" s="284" t="s">
        <v>283</v>
      </c>
      <c r="C6" s="229" t="s">
        <v>284</v>
      </c>
      <c r="D6" s="124">
        <v>68</v>
      </c>
      <c r="E6" s="125">
        <v>52</v>
      </c>
      <c r="F6" s="125">
        <v>12</v>
      </c>
      <c r="G6" s="126">
        <v>4</v>
      </c>
    </row>
    <row r="7" spans="1:7" x14ac:dyDescent="0.3">
      <c r="A7" s="282"/>
      <c r="B7" s="285"/>
      <c r="C7" s="230" t="s">
        <v>285</v>
      </c>
      <c r="D7" s="127">
        <v>3102515702.0100007</v>
      </c>
      <c r="E7" s="128">
        <v>2857548304.0800004</v>
      </c>
      <c r="F7" s="128">
        <v>104926903.58</v>
      </c>
      <c r="G7" s="129">
        <v>140040494.34999999</v>
      </c>
    </row>
    <row r="8" spans="1:7" ht="15" thickBot="1" x14ac:dyDescent="0.35">
      <c r="A8" s="282"/>
      <c r="B8" s="285"/>
      <c r="C8" s="231" t="s">
        <v>286</v>
      </c>
      <c r="D8" s="130">
        <v>690367274.82999992</v>
      </c>
      <c r="E8" s="131">
        <v>638874721.02999997</v>
      </c>
      <c r="F8" s="131">
        <v>50874024</v>
      </c>
      <c r="G8" s="132">
        <v>618529.80000000005</v>
      </c>
    </row>
    <row r="9" spans="1:7" x14ac:dyDescent="0.3">
      <c r="A9" s="282"/>
      <c r="B9" s="270" t="s">
        <v>287</v>
      </c>
      <c r="C9" s="133" t="s">
        <v>284</v>
      </c>
      <c r="D9" s="125">
        <v>37</v>
      </c>
      <c r="E9" s="125">
        <v>28</v>
      </c>
      <c r="F9" s="125">
        <v>6</v>
      </c>
      <c r="G9" s="126">
        <v>3</v>
      </c>
    </row>
    <row r="10" spans="1:7" x14ac:dyDescent="0.3">
      <c r="A10" s="282"/>
      <c r="B10" s="276"/>
      <c r="C10" s="134" t="s">
        <v>285</v>
      </c>
      <c r="D10" s="128">
        <v>1196234096.4000001</v>
      </c>
      <c r="E10" s="128">
        <v>1068661573.46</v>
      </c>
      <c r="F10" s="128">
        <v>16297028.59</v>
      </c>
      <c r="G10" s="129">
        <v>111275494.34999999</v>
      </c>
    </row>
    <row r="11" spans="1:7" x14ac:dyDescent="0.3">
      <c r="A11" s="282"/>
      <c r="B11" s="276"/>
      <c r="C11" s="135" t="s">
        <v>288</v>
      </c>
      <c r="D11" s="128">
        <v>481711201.89999998</v>
      </c>
      <c r="E11" s="128">
        <v>481006176</v>
      </c>
      <c r="F11" s="128">
        <v>480761</v>
      </c>
      <c r="G11" s="129">
        <v>224264.9</v>
      </c>
    </row>
    <row r="12" spans="1:7" ht="15" thickBot="1" x14ac:dyDescent="0.35">
      <c r="A12" s="282"/>
      <c r="B12" s="271"/>
      <c r="C12" s="136" t="s">
        <v>286</v>
      </c>
      <c r="D12" s="137">
        <v>526650949.90000004</v>
      </c>
      <c r="E12" s="137">
        <v>524968649.10000002</v>
      </c>
      <c r="F12" s="137">
        <v>1129080</v>
      </c>
      <c r="G12" s="138">
        <v>553220.80000000005</v>
      </c>
    </row>
    <row r="13" spans="1:7" x14ac:dyDescent="0.3">
      <c r="A13" s="282"/>
      <c r="B13" s="272" t="s">
        <v>289</v>
      </c>
      <c r="C13" s="139" t="s">
        <v>284</v>
      </c>
      <c r="D13" s="140">
        <v>1</v>
      </c>
      <c r="E13" s="141">
        <v>1</v>
      </c>
      <c r="F13" s="142">
        <v>0</v>
      </c>
      <c r="G13" s="143">
        <v>0</v>
      </c>
    </row>
    <row r="14" spans="1:7" x14ac:dyDescent="0.3">
      <c r="A14" s="282"/>
      <c r="B14" s="272"/>
      <c r="C14" s="139" t="s">
        <v>285</v>
      </c>
      <c r="D14" s="128">
        <v>30000000</v>
      </c>
      <c r="E14" s="144">
        <v>30000000</v>
      </c>
      <c r="F14" s="145">
        <v>0</v>
      </c>
      <c r="G14" s="146">
        <v>0</v>
      </c>
    </row>
    <row r="15" spans="1:7" x14ac:dyDescent="0.3">
      <c r="A15" s="282"/>
      <c r="B15" s="272"/>
      <c r="C15" s="139" t="s">
        <v>290</v>
      </c>
      <c r="D15" s="128">
        <v>4600000</v>
      </c>
      <c r="E15" s="144">
        <v>4600000</v>
      </c>
      <c r="F15" s="145">
        <v>0</v>
      </c>
      <c r="G15" s="146">
        <v>0</v>
      </c>
    </row>
    <row r="16" spans="1:7" ht="15" thickBot="1" x14ac:dyDescent="0.35">
      <c r="A16" s="282"/>
      <c r="B16" s="272"/>
      <c r="C16" s="147" t="s">
        <v>286</v>
      </c>
      <c r="D16" s="131">
        <v>1727729</v>
      </c>
      <c r="E16" s="148">
        <v>1727729</v>
      </c>
      <c r="F16" s="149">
        <v>0</v>
      </c>
      <c r="G16" s="150">
        <v>0</v>
      </c>
    </row>
    <row r="17" spans="1:7" x14ac:dyDescent="0.3">
      <c r="A17" s="282"/>
      <c r="B17" s="270" t="s">
        <v>291</v>
      </c>
      <c r="C17" s="133" t="s">
        <v>284</v>
      </c>
      <c r="D17" s="125">
        <v>11</v>
      </c>
      <c r="E17" s="125">
        <v>2</v>
      </c>
      <c r="F17" s="125">
        <v>8</v>
      </c>
      <c r="G17" s="151">
        <v>0</v>
      </c>
    </row>
    <row r="18" spans="1:7" x14ac:dyDescent="0.3">
      <c r="A18" s="282"/>
      <c r="B18" s="276"/>
      <c r="C18" s="134" t="s">
        <v>285</v>
      </c>
      <c r="D18" s="128">
        <v>248899531.34999999</v>
      </c>
      <c r="E18" s="128">
        <v>28980135.399999999</v>
      </c>
      <c r="F18" s="128">
        <v>56708999.030000001</v>
      </c>
      <c r="G18" s="152">
        <v>0</v>
      </c>
    </row>
    <row r="19" spans="1:7" x14ac:dyDescent="0.3">
      <c r="A19" s="282"/>
      <c r="B19" s="276"/>
      <c r="C19" s="134" t="s">
        <v>292</v>
      </c>
      <c r="D19" s="128">
        <v>4680324.4800000004</v>
      </c>
      <c r="E19" s="128">
        <v>503788.78</v>
      </c>
      <c r="F19" s="128">
        <v>4176535.7</v>
      </c>
      <c r="G19" s="152">
        <v>0</v>
      </c>
    </row>
    <row r="20" spans="1:7" ht="15" thickBot="1" x14ac:dyDescent="0.35">
      <c r="A20" s="282"/>
      <c r="B20" s="271"/>
      <c r="C20" s="136" t="s">
        <v>286</v>
      </c>
      <c r="D20" s="137">
        <v>75904971.579999998</v>
      </c>
      <c r="E20" s="137">
        <v>64695393.579999998</v>
      </c>
      <c r="F20" s="137">
        <v>11209578</v>
      </c>
      <c r="G20" s="153">
        <v>0</v>
      </c>
    </row>
    <row r="21" spans="1:7" x14ac:dyDescent="0.3">
      <c r="A21" s="282"/>
      <c r="B21" s="272" t="s">
        <v>293</v>
      </c>
      <c r="C21" s="139" t="s">
        <v>284</v>
      </c>
      <c r="D21" s="140">
        <v>1</v>
      </c>
      <c r="E21" s="154">
        <v>0</v>
      </c>
      <c r="F21" s="140">
        <v>1</v>
      </c>
      <c r="G21" s="155">
        <v>0</v>
      </c>
    </row>
    <row r="22" spans="1:7" x14ac:dyDescent="0.3">
      <c r="A22" s="282"/>
      <c r="B22" s="272"/>
      <c r="C22" s="139" t="s">
        <v>285</v>
      </c>
      <c r="D22" s="128">
        <v>3496601.25</v>
      </c>
      <c r="E22" s="156">
        <v>0</v>
      </c>
      <c r="F22" s="128">
        <v>3496601.25</v>
      </c>
      <c r="G22" s="152">
        <v>0</v>
      </c>
    </row>
    <row r="23" spans="1:7" x14ac:dyDescent="0.3">
      <c r="A23" s="282"/>
      <c r="B23" s="272"/>
      <c r="C23" s="139" t="s">
        <v>294</v>
      </c>
      <c r="D23" s="128">
        <v>3000</v>
      </c>
      <c r="E23" s="156">
        <v>0</v>
      </c>
      <c r="F23" s="128">
        <v>3000</v>
      </c>
      <c r="G23" s="152">
        <v>0</v>
      </c>
    </row>
    <row r="24" spans="1:7" ht="15" thickBot="1" x14ac:dyDescent="0.35">
      <c r="A24" s="282"/>
      <c r="B24" s="272"/>
      <c r="C24" s="147" t="s">
        <v>286</v>
      </c>
      <c r="D24" s="131">
        <v>35640000</v>
      </c>
      <c r="E24" s="157">
        <v>0</v>
      </c>
      <c r="F24" s="131">
        <v>35640000</v>
      </c>
      <c r="G24" s="158">
        <v>0</v>
      </c>
    </row>
    <row r="25" spans="1:7" x14ac:dyDescent="0.3">
      <c r="A25" s="282"/>
      <c r="B25" s="270" t="s">
        <v>295</v>
      </c>
      <c r="C25" s="133" t="s">
        <v>284</v>
      </c>
      <c r="D25" s="125">
        <v>14</v>
      </c>
      <c r="E25" s="125">
        <v>13</v>
      </c>
      <c r="F25" s="159">
        <v>0</v>
      </c>
      <c r="G25" s="126">
        <v>1</v>
      </c>
    </row>
    <row r="26" spans="1:7" x14ac:dyDescent="0.3">
      <c r="A26" s="282"/>
      <c r="B26" s="276"/>
      <c r="C26" s="134" t="s">
        <v>285</v>
      </c>
      <c r="D26" s="128">
        <v>952493898.91000009</v>
      </c>
      <c r="E26" s="128">
        <v>937103898.91000009</v>
      </c>
      <c r="F26" s="145">
        <v>0</v>
      </c>
      <c r="G26" s="129">
        <v>15390000</v>
      </c>
    </row>
    <row r="27" spans="1:7" x14ac:dyDescent="0.3">
      <c r="A27" s="282"/>
      <c r="B27" s="276"/>
      <c r="C27" s="134" t="s">
        <v>296</v>
      </c>
      <c r="D27" s="160">
        <v>55.690000000000005</v>
      </c>
      <c r="E27" s="160">
        <v>54.690000000000005</v>
      </c>
      <c r="F27" s="145">
        <v>0</v>
      </c>
      <c r="G27" s="161">
        <v>1</v>
      </c>
    </row>
    <row r="28" spans="1:7" ht="15" thickBot="1" x14ac:dyDescent="0.35">
      <c r="A28" s="282"/>
      <c r="B28" s="271"/>
      <c r="C28" s="136" t="s">
        <v>286</v>
      </c>
      <c r="D28" s="137">
        <v>20210433.550000001</v>
      </c>
      <c r="E28" s="137">
        <v>20198124.550000001</v>
      </c>
      <c r="F28" s="162">
        <v>0</v>
      </c>
      <c r="G28" s="138">
        <v>12309</v>
      </c>
    </row>
    <row r="29" spans="1:7" x14ac:dyDescent="0.3">
      <c r="A29" s="282"/>
      <c r="B29" s="272" t="s">
        <v>297</v>
      </c>
      <c r="C29" s="139" t="s">
        <v>284</v>
      </c>
      <c r="D29" s="140">
        <v>18</v>
      </c>
      <c r="E29" s="140">
        <v>16</v>
      </c>
      <c r="F29" s="140">
        <v>1</v>
      </c>
      <c r="G29" s="163">
        <v>1</v>
      </c>
    </row>
    <row r="30" spans="1:7" x14ac:dyDescent="0.3">
      <c r="A30" s="282"/>
      <c r="B30" s="272"/>
      <c r="C30" s="139" t="s">
        <v>285</v>
      </c>
      <c r="D30" s="128">
        <v>1039749283.26</v>
      </c>
      <c r="E30" s="128">
        <v>1018572376.67</v>
      </c>
      <c r="F30" s="128">
        <v>5786906.5899999999</v>
      </c>
      <c r="G30" s="129">
        <v>15390000</v>
      </c>
    </row>
    <row r="31" spans="1:7" x14ac:dyDescent="0.3">
      <c r="A31" s="282"/>
      <c r="B31" s="272"/>
      <c r="C31" s="139" t="s">
        <v>298</v>
      </c>
      <c r="D31" s="145" t="s">
        <v>300</v>
      </c>
      <c r="E31" s="145" t="s">
        <v>300</v>
      </c>
      <c r="F31" s="145" t="s">
        <v>300</v>
      </c>
      <c r="G31" s="152" t="s">
        <v>300</v>
      </c>
    </row>
    <row r="32" spans="1:7" ht="15" thickBot="1" x14ac:dyDescent="0.35">
      <c r="A32" s="283"/>
      <c r="B32" s="280"/>
      <c r="C32" s="164" t="s">
        <v>286</v>
      </c>
      <c r="D32" s="137">
        <v>30233190.800000001</v>
      </c>
      <c r="E32" s="137">
        <v>27284824.800000001</v>
      </c>
      <c r="F32" s="137">
        <v>2895366</v>
      </c>
      <c r="G32" s="138">
        <v>53000</v>
      </c>
    </row>
    <row r="33" spans="1:7" x14ac:dyDescent="0.3">
      <c r="A33" s="165" t="s">
        <v>299</v>
      </c>
      <c r="C33" s="166"/>
      <c r="D33" s="167"/>
      <c r="E33" s="167"/>
      <c r="F33" s="167"/>
      <c r="G33" s="167"/>
    </row>
    <row r="35" spans="1:7" ht="18" x14ac:dyDescent="0.35">
      <c r="A35" s="1" t="s">
        <v>301</v>
      </c>
      <c r="B35" s="1"/>
    </row>
    <row r="36" spans="1:7" ht="15" thickBot="1" x14ac:dyDescent="0.35"/>
    <row r="37" spans="1:7" ht="43.8" thickBot="1" x14ac:dyDescent="0.35">
      <c r="B37" s="119" t="s">
        <v>278</v>
      </c>
      <c r="C37" s="120"/>
      <c r="D37" s="168" t="s">
        <v>7</v>
      </c>
      <c r="E37" s="169" t="s">
        <v>279</v>
      </c>
      <c r="F37" s="169" t="s">
        <v>280</v>
      </c>
      <c r="G37" s="170" t="s">
        <v>281</v>
      </c>
    </row>
    <row r="38" spans="1:7" x14ac:dyDescent="0.3">
      <c r="A38" s="281" t="s">
        <v>282</v>
      </c>
      <c r="B38" s="284" t="s">
        <v>283</v>
      </c>
      <c r="C38" s="229" t="s">
        <v>284</v>
      </c>
      <c r="D38" s="171">
        <v>68</v>
      </c>
      <c r="E38" s="172">
        <v>52</v>
      </c>
      <c r="F38" s="172">
        <v>12</v>
      </c>
      <c r="G38" s="173">
        <v>4</v>
      </c>
    </row>
    <row r="39" spans="1:7" x14ac:dyDescent="0.3">
      <c r="A39" s="282"/>
      <c r="B39" s="285"/>
      <c r="C39" s="230" t="s">
        <v>285</v>
      </c>
      <c r="D39" s="174">
        <v>3102515702.0100007</v>
      </c>
      <c r="E39" s="175">
        <v>2857548304.0800004</v>
      </c>
      <c r="F39" s="175">
        <v>104926903.58</v>
      </c>
      <c r="G39" s="176">
        <v>140040494.34999999</v>
      </c>
    </row>
    <row r="40" spans="1:7" ht="15" thickBot="1" x14ac:dyDescent="0.35">
      <c r="A40" s="282"/>
      <c r="B40" s="285"/>
      <c r="C40" s="231" t="s">
        <v>286</v>
      </c>
      <c r="D40" s="174">
        <v>410818435.81938916</v>
      </c>
      <c r="E40" s="175">
        <v>394190372.70537293</v>
      </c>
      <c r="F40" s="175">
        <v>16213808.709911112</v>
      </c>
      <c r="G40" s="176">
        <v>414254.40410510194</v>
      </c>
    </row>
    <row r="41" spans="1:7" x14ac:dyDescent="0.3">
      <c r="A41" s="282"/>
      <c r="B41" s="270" t="s">
        <v>287</v>
      </c>
      <c r="C41" s="133" t="s">
        <v>284</v>
      </c>
      <c r="D41" s="172">
        <v>37</v>
      </c>
      <c r="E41" s="172">
        <v>28</v>
      </c>
      <c r="F41" s="172">
        <v>6</v>
      </c>
      <c r="G41" s="173">
        <v>3</v>
      </c>
    </row>
    <row r="42" spans="1:7" x14ac:dyDescent="0.3">
      <c r="A42" s="282"/>
      <c r="B42" s="276"/>
      <c r="C42" s="134" t="s">
        <v>285</v>
      </c>
      <c r="D42" s="175">
        <v>1196234096.4000001</v>
      </c>
      <c r="E42" s="175">
        <v>1068661573.46</v>
      </c>
      <c r="F42" s="175">
        <v>16297028.59</v>
      </c>
      <c r="G42" s="176">
        <v>111275494.34999999</v>
      </c>
    </row>
    <row r="43" spans="1:7" x14ac:dyDescent="0.3">
      <c r="A43" s="282"/>
      <c r="B43" s="276"/>
      <c r="C43" s="135" t="s">
        <v>288</v>
      </c>
      <c r="D43" s="175">
        <v>326813691.15589905</v>
      </c>
      <c r="E43" s="175">
        <v>326296482.74546999</v>
      </c>
      <c r="F43" s="175">
        <v>378964.37316726788</v>
      </c>
      <c r="G43" s="176">
        <v>138244.03726176344</v>
      </c>
    </row>
    <row r="44" spans="1:7" ht="15" thickBot="1" x14ac:dyDescent="0.35">
      <c r="A44" s="282"/>
      <c r="B44" s="271"/>
      <c r="C44" s="136" t="s">
        <v>286</v>
      </c>
      <c r="D44" s="177">
        <v>335045460.97561616</v>
      </c>
      <c r="E44" s="177">
        <v>333971217.45032984</v>
      </c>
      <c r="F44" s="177">
        <v>725298.1211811332</v>
      </c>
      <c r="G44" s="178">
        <v>348945.40410510194</v>
      </c>
    </row>
    <row r="45" spans="1:7" x14ac:dyDescent="0.3">
      <c r="A45" s="282"/>
      <c r="B45" s="272" t="s">
        <v>289</v>
      </c>
      <c r="C45" s="139" t="s">
        <v>284</v>
      </c>
      <c r="D45" s="175">
        <v>1</v>
      </c>
      <c r="E45" s="179">
        <v>1</v>
      </c>
      <c r="F45" s="180">
        <v>0</v>
      </c>
      <c r="G45" s="181">
        <v>0</v>
      </c>
    </row>
    <row r="46" spans="1:7" x14ac:dyDescent="0.3">
      <c r="A46" s="282"/>
      <c r="B46" s="272"/>
      <c r="C46" s="139" t="s">
        <v>285</v>
      </c>
      <c r="D46" s="175">
        <v>30000000</v>
      </c>
      <c r="E46" s="179">
        <v>30000000</v>
      </c>
      <c r="F46" s="180">
        <v>0</v>
      </c>
      <c r="G46" s="181">
        <v>0</v>
      </c>
    </row>
    <row r="47" spans="1:7" x14ac:dyDescent="0.3">
      <c r="A47" s="282"/>
      <c r="B47" s="272"/>
      <c r="C47" s="139" t="s">
        <v>290</v>
      </c>
      <c r="D47" s="175">
        <v>802792.32111689204</v>
      </c>
      <c r="E47" s="179">
        <v>802792.32111689204</v>
      </c>
      <c r="F47" s="180">
        <v>0</v>
      </c>
      <c r="G47" s="181">
        <v>0</v>
      </c>
    </row>
    <row r="48" spans="1:7" ht="15" thickBot="1" x14ac:dyDescent="0.35">
      <c r="A48" s="282"/>
      <c r="B48" s="272"/>
      <c r="C48" s="147" t="s">
        <v>286</v>
      </c>
      <c r="D48" s="175">
        <v>301523.38568934059</v>
      </c>
      <c r="E48" s="179">
        <v>301523.38568934059</v>
      </c>
      <c r="F48" s="180">
        <v>0</v>
      </c>
      <c r="G48" s="181">
        <v>0</v>
      </c>
    </row>
    <row r="49" spans="1:7" x14ac:dyDescent="0.3">
      <c r="A49" s="282"/>
      <c r="B49" s="270" t="s">
        <v>291</v>
      </c>
      <c r="C49" s="133" t="s">
        <v>284</v>
      </c>
      <c r="D49" s="172">
        <v>11</v>
      </c>
      <c r="E49" s="172">
        <v>2</v>
      </c>
      <c r="F49" s="172">
        <v>8</v>
      </c>
      <c r="G49" s="182">
        <v>0</v>
      </c>
    </row>
    <row r="50" spans="1:7" x14ac:dyDescent="0.3">
      <c r="A50" s="282"/>
      <c r="B50" s="276"/>
      <c r="C50" s="134" t="s">
        <v>285</v>
      </c>
      <c r="D50" s="175">
        <v>248899531.34999999</v>
      </c>
      <c r="E50" s="175">
        <v>28980135.399999999</v>
      </c>
      <c r="F50" s="175">
        <v>56708999.030000001</v>
      </c>
      <c r="G50" s="183">
        <v>0</v>
      </c>
    </row>
    <row r="51" spans="1:7" x14ac:dyDescent="0.3">
      <c r="A51" s="282"/>
      <c r="B51" s="276"/>
      <c r="C51" s="134" t="s">
        <v>292</v>
      </c>
      <c r="D51" s="175">
        <v>1423428.4684920216</v>
      </c>
      <c r="E51" s="175">
        <v>291094.58433263574</v>
      </c>
      <c r="F51" s="175">
        <v>1132333.8841593857</v>
      </c>
      <c r="G51" s="183">
        <v>0</v>
      </c>
    </row>
    <row r="52" spans="1:7" ht="15" thickBot="1" x14ac:dyDescent="0.35">
      <c r="A52" s="282"/>
      <c r="B52" s="271"/>
      <c r="C52" s="136" t="s">
        <v>286</v>
      </c>
      <c r="D52" s="177">
        <v>38416917.497566134</v>
      </c>
      <c r="E52" s="177">
        <v>34872135.769214213</v>
      </c>
      <c r="F52" s="177">
        <v>3544781.7283519125</v>
      </c>
      <c r="G52" s="184">
        <v>0</v>
      </c>
    </row>
    <row r="53" spans="1:7" x14ac:dyDescent="0.3">
      <c r="A53" s="282"/>
      <c r="B53" s="279" t="s">
        <v>293</v>
      </c>
      <c r="C53" s="139" t="s">
        <v>284</v>
      </c>
      <c r="D53" s="172">
        <v>1</v>
      </c>
      <c r="E53" s="185">
        <v>0</v>
      </c>
      <c r="F53" s="172">
        <v>1</v>
      </c>
      <c r="G53" s="182">
        <v>0</v>
      </c>
    </row>
    <row r="54" spans="1:7" x14ac:dyDescent="0.3">
      <c r="A54" s="282"/>
      <c r="B54" s="272"/>
      <c r="C54" s="139" t="s">
        <v>285</v>
      </c>
      <c r="D54" s="175">
        <v>3496601.25</v>
      </c>
      <c r="E54" s="186">
        <v>0</v>
      </c>
      <c r="F54" s="175">
        <v>3496601.25</v>
      </c>
      <c r="G54" s="183">
        <v>0</v>
      </c>
    </row>
    <row r="55" spans="1:7" x14ac:dyDescent="0.3">
      <c r="A55" s="282"/>
      <c r="B55" s="272"/>
      <c r="C55" s="139" t="s">
        <v>294</v>
      </c>
      <c r="D55" s="175">
        <v>993.16397405690986</v>
      </c>
      <c r="E55" s="186">
        <v>0</v>
      </c>
      <c r="F55" s="175">
        <v>993.16397405690986</v>
      </c>
      <c r="G55" s="183">
        <v>0</v>
      </c>
    </row>
    <row r="56" spans="1:7" ht="15" thickBot="1" x14ac:dyDescent="0.35">
      <c r="A56" s="282"/>
      <c r="B56" s="280"/>
      <c r="C56" s="147" t="s">
        <v>286</v>
      </c>
      <c r="D56" s="177">
        <v>11798788.011796091</v>
      </c>
      <c r="E56" s="187">
        <v>0</v>
      </c>
      <c r="F56" s="177">
        <v>11798788.011796091</v>
      </c>
      <c r="G56" s="184">
        <v>0</v>
      </c>
    </row>
    <row r="57" spans="1:7" x14ac:dyDescent="0.3">
      <c r="A57" s="282"/>
      <c r="B57" s="270" t="s">
        <v>295</v>
      </c>
      <c r="C57" s="133" t="s">
        <v>284</v>
      </c>
      <c r="D57" s="172">
        <v>14</v>
      </c>
      <c r="E57" s="172">
        <v>13</v>
      </c>
      <c r="F57" s="188">
        <v>0</v>
      </c>
      <c r="G57" s="173">
        <v>1</v>
      </c>
    </row>
    <row r="58" spans="1:7" x14ac:dyDescent="0.3">
      <c r="A58" s="282"/>
      <c r="B58" s="276"/>
      <c r="C58" s="134" t="s">
        <v>285</v>
      </c>
      <c r="D58" s="175">
        <v>952493898.91000009</v>
      </c>
      <c r="E58" s="175">
        <v>937103898.91000009</v>
      </c>
      <c r="F58" s="180">
        <v>0</v>
      </c>
      <c r="G58" s="176">
        <v>15390000</v>
      </c>
    </row>
    <row r="59" spans="1:7" x14ac:dyDescent="0.3">
      <c r="A59" s="282"/>
      <c r="B59" s="276"/>
      <c r="C59" s="134" t="s">
        <v>296</v>
      </c>
      <c r="D59" s="189">
        <v>32.062650528811901</v>
      </c>
      <c r="E59" s="189">
        <v>31.062650528811904</v>
      </c>
      <c r="F59" s="180">
        <v>0</v>
      </c>
      <c r="G59" s="190">
        <v>1</v>
      </c>
    </row>
    <row r="60" spans="1:7" ht="15" thickBot="1" x14ac:dyDescent="0.35">
      <c r="A60" s="282"/>
      <c r="B60" s="271"/>
      <c r="C60" s="136" t="s">
        <v>286</v>
      </c>
      <c r="D60" s="177">
        <v>13929499.036653027</v>
      </c>
      <c r="E60" s="177">
        <v>13917190.036653027</v>
      </c>
      <c r="F60" s="191">
        <v>0</v>
      </c>
      <c r="G60" s="178">
        <v>12309</v>
      </c>
    </row>
    <row r="61" spans="1:7" x14ac:dyDescent="0.3">
      <c r="A61" s="282"/>
      <c r="B61" s="272" t="s">
        <v>297</v>
      </c>
      <c r="C61" s="139" t="s">
        <v>284</v>
      </c>
      <c r="D61" s="175">
        <v>18</v>
      </c>
      <c r="E61" s="175">
        <v>16</v>
      </c>
      <c r="F61" s="175">
        <v>1</v>
      </c>
      <c r="G61" s="176">
        <v>1</v>
      </c>
    </row>
    <row r="62" spans="1:7" x14ac:dyDescent="0.3">
      <c r="A62" s="282"/>
      <c r="B62" s="272"/>
      <c r="C62" s="139" t="s">
        <v>285</v>
      </c>
      <c r="D62" s="175">
        <v>1039749283.26</v>
      </c>
      <c r="E62" s="175">
        <v>1018572376.67</v>
      </c>
      <c r="F62" s="175">
        <v>5786906.5899999999</v>
      </c>
      <c r="G62" s="176">
        <v>15390000</v>
      </c>
    </row>
    <row r="63" spans="1:7" x14ac:dyDescent="0.3">
      <c r="A63" s="282"/>
      <c r="B63" s="272"/>
      <c r="C63" s="139" t="s">
        <v>298</v>
      </c>
      <c r="D63" s="180" t="s">
        <v>300</v>
      </c>
      <c r="E63" s="180" t="s">
        <v>300</v>
      </c>
      <c r="F63" s="180" t="s">
        <v>300</v>
      </c>
      <c r="G63" s="183" t="s">
        <v>300</v>
      </c>
    </row>
    <row r="64" spans="1:7" ht="15" thickBot="1" x14ac:dyDescent="0.35">
      <c r="A64" s="283"/>
      <c r="B64" s="280"/>
      <c r="C64" s="164" t="s">
        <v>286</v>
      </c>
      <c r="D64" s="177">
        <v>11326246.912068479</v>
      </c>
      <c r="E64" s="177">
        <v>11128306.063486502</v>
      </c>
      <c r="F64" s="177">
        <v>144940.84858197704</v>
      </c>
      <c r="G64" s="178">
        <v>53000</v>
      </c>
    </row>
    <row r="65" spans="1:8" x14ac:dyDescent="0.3">
      <c r="A65" s="165" t="s">
        <v>154</v>
      </c>
      <c r="D65" s="192"/>
    </row>
    <row r="66" spans="1:8" x14ac:dyDescent="0.3">
      <c r="A66" s="165" t="s">
        <v>299</v>
      </c>
      <c r="D66" s="192"/>
    </row>
    <row r="68" spans="1:8" ht="18" x14ac:dyDescent="0.35">
      <c r="A68" s="1" t="s">
        <v>302</v>
      </c>
    </row>
    <row r="69" spans="1:8" ht="15" thickBot="1" x14ac:dyDescent="0.35"/>
    <row r="70" spans="1:8" ht="58.2" thickBot="1" x14ac:dyDescent="0.35">
      <c r="C70" s="193"/>
      <c r="D70" s="120"/>
      <c r="E70" s="121" t="s">
        <v>303</v>
      </c>
      <c r="F70" s="122" t="s">
        <v>279</v>
      </c>
      <c r="G70" s="122" t="s">
        <v>280</v>
      </c>
      <c r="H70" s="123" t="s">
        <v>281</v>
      </c>
    </row>
    <row r="71" spans="1:8" x14ac:dyDescent="0.3">
      <c r="A71" s="273" t="s">
        <v>304</v>
      </c>
      <c r="B71" s="273" t="s">
        <v>305</v>
      </c>
      <c r="C71" s="270" t="s">
        <v>306</v>
      </c>
      <c r="D71" s="133" t="s">
        <v>284</v>
      </c>
      <c r="E71" s="124">
        <v>7</v>
      </c>
      <c r="F71" s="125">
        <v>5</v>
      </c>
      <c r="G71" s="125">
        <v>2</v>
      </c>
      <c r="H71" s="151">
        <v>0</v>
      </c>
    </row>
    <row r="72" spans="1:8" ht="15" thickBot="1" x14ac:dyDescent="0.35">
      <c r="A72" s="274"/>
      <c r="B72" s="274"/>
      <c r="C72" s="276"/>
      <c r="D72" s="136" t="s">
        <v>286</v>
      </c>
      <c r="E72" s="130">
        <v>3222926.375</v>
      </c>
      <c r="F72" s="131">
        <v>3149480.375</v>
      </c>
      <c r="G72" s="131">
        <v>73446</v>
      </c>
      <c r="H72" s="158">
        <v>0</v>
      </c>
    </row>
    <row r="73" spans="1:8" x14ac:dyDescent="0.3">
      <c r="A73" s="274"/>
      <c r="B73" s="274"/>
      <c r="C73" s="277" t="s">
        <v>307</v>
      </c>
      <c r="D73" s="232" t="s">
        <v>284</v>
      </c>
      <c r="E73" s="124">
        <v>12</v>
      </c>
      <c r="F73" s="125">
        <v>6</v>
      </c>
      <c r="G73" s="125">
        <v>6</v>
      </c>
      <c r="H73" s="151">
        <v>0</v>
      </c>
    </row>
    <row r="74" spans="1:8" ht="15" thickBot="1" x14ac:dyDescent="0.35">
      <c r="A74" s="274"/>
      <c r="B74" s="274"/>
      <c r="C74" s="278"/>
      <c r="D74" s="233" t="s">
        <v>286</v>
      </c>
      <c r="E74" s="194">
        <v>180713964.90000001</v>
      </c>
      <c r="F74" s="137">
        <v>172268400.90000001</v>
      </c>
      <c r="G74" s="137">
        <v>8445564</v>
      </c>
      <c r="H74" s="153">
        <v>0</v>
      </c>
    </row>
    <row r="75" spans="1:8" x14ac:dyDescent="0.3">
      <c r="A75" s="274"/>
      <c r="B75" s="274"/>
      <c r="C75" s="276" t="s">
        <v>308</v>
      </c>
      <c r="D75" s="133" t="s">
        <v>284</v>
      </c>
      <c r="E75" s="195">
        <v>2</v>
      </c>
      <c r="F75" s="140">
        <v>2</v>
      </c>
      <c r="G75" s="142">
        <v>0</v>
      </c>
      <c r="H75" s="155">
        <v>0</v>
      </c>
    </row>
    <row r="76" spans="1:8" ht="15" thickBot="1" x14ac:dyDescent="0.35">
      <c r="A76" s="274"/>
      <c r="B76" s="274"/>
      <c r="C76" s="276"/>
      <c r="D76" s="136" t="s">
        <v>286</v>
      </c>
      <c r="E76" s="130">
        <v>5662253</v>
      </c>
      <c r="F76" s="131">
        <v>5662253</v>
      </c>
      <c r="G76" s="149">
        <v>0</v>
      </c>
      <c r="H76" s="158">
        <v>0</v>
      </c>
    </row>
    <row r="77" spans="1:8" x14ac:dyDescent="0.3">
      <c r="A77" s="274"/>
      <c r="B77" s="274"/>
      <c r="C77" s="279" t="s">
        <v>309</v>
      </c>
      <c r="D77" s="139" t="s">
        <v>284</v>
      </c>
      <c r="E77" s="124">
        <v>12</v>
      </c>
      <c r="F77" s="125">
        <v>11</v>
      </c>
      <c r="G77" s="159">
        <v>0</v>
      </c>
      <c r="H77" s="126">
        <v>1</v>
      </c>
    </row>
    <row r="78" spans="1:8" ht="15" thickBot="1" x14ac:dyDescent="0.35">
      <c r="A78" s="274"/>
      <c r="B78" s="274"/>
      <c r="C78" s="280"/>
      <c r="D78" s="147" t="s">
        <v>286</v>
      </c>
      <c r="E78" s="194">
        <v>33330312.465</v>
      </c>
      <c r="F78" s="137">
        <v>33265003.465</v>
      </c>
      <c r="G78" s="162">
        <v>0</v>
      </c>
      <c r="H78" s="138">
        <v>65309</v>
      </c>
    </row>
    <row r="79" spans="1:8" x14ac:dyDescent="0.3">
      <c r="A79" s="274"/>
      <c r="B79" s="274"/>
      <c r="C79" s="270" t="s">
        <v>310</v>
      </c>
      <c r="D79" s="133" t="s">
        <v>284</v>
      </c>
      <c r="E79" s="124">
        <v>2</v>
      </c>
      <c r="F79" s="125">
        <v>2</v>
      </c>
      <c r="G79" s="159">
        <v>0</v>
      </c>
      <c r="H79" s="151">
        <v>0</v>
      </c>
    </row>
    <row r="80" spans="1:8" ht="15" thickBot="1" x14ac:dyDescent="0.35">
      <c r="A80" s="274"/>
      <c r="B80" s="275"/>
      <c r="C80" s="271"/>
      <c r="D80" s="136" t="s">
        <v>286</v>
      </c>
      <c r="E80" s="194">
        <v>2038220</v>
      </c>
      <c r="F80" s="137">
        <v>2038220</v>
      </c>
      <c r="G80" s="162">
        <v>0</v>
      </c>
      <c r="H80" s="153">
        <v>0</v>
      </c>
    </row>
    <row r="81" spans="1:8" x14ac:dyDescent="0.3">
      <c r="A81" s="274"/>
      <c r="B81" s="274" t="s">
        <v>311</v>
      </c>
      <c r="C81" s="272" t="s">
        <v>312</v>
      </c>
      <c r="D81" s="139" t="s">
        <v>284</v>
      </c>
      <c r="E81" s="195">
        <v>33</v>
      </c>
      <c r="F81" s="140">
        <v>24</v>
      </c>
      <c r="G81" s="140">
        <v>6</v>
      </c>
      <c r="H81" s="163">
        <v>3</v>
      </c>
    </row>
    <row r="82" spans="1:8" ht="15" thickBot="1" x14ac:dyDescent="0.35">
      <c r="A82" s="274"/>
      <c r="B82" s="274"/>
      <c r="C82" s="272"/>
      <c r="D82" s="147" t="s">
        <v>286</v>
      </c>
      <c r="E82" s="130">
        <v>447576023.08999997</v>
      </c>
      <c r="F82" s="131">
        <v>409763733.28999996</v>
      </c>
      <c r="G82" s="131">
        <v>37259069</v>
      </c>
      <c r="H82" s="132">
        <v>553220.80000000005</v>
      </c>
    </row>
    <row r="83" spans="1:8" x14ac:dyDescent="0.3">
      <c r="A83" s="274"/>
      <c r="B83" s="274"/>
      <c r="C83" s="270" t="s">
        <v>313</v>
      </c>
      <c r="D83" s="133" t="s">
        <v>284</v>
      </c>
      <c r="E83" s="124">
        <v>1</v>
      </c>
      <c r="F83" s="196">
        <v>0</v>
      </c>
      <c r="G83" s="125">
        <v>1</v>
      </c>
      <c r="H83" s="197">
        <v>0</v>
      </c>
    </row>
    <row r="84" spans="1:8" ht="15" thickBot="1" x14ac:dyDescent="0.35">
      <c r="A84" s="274"/>
      <c r="B84" s="274"/>
      <c r="C84" s="271"/>
      <c r="D84" s="136" t="s">
        <v>286</v>
      </c>
      <c r="E84" s="194">
        <v>84294</v>
      </c>
      <c r="F84" s="198">
        <v>0</v>
      </c>
      <c r="G84" s="137">
        <v>84294</v>
      </c>
      <c r="H84" s="199">
        <v>0</v>
      </c>
    </row>
    <row r="85" spans="1:8" x14ac:dyDescent="0.3">
      <c r="A85" s="274"/>
      <c r="B85" s="274"/>
      <c r="C85" s="272" t="s">
        <v>314</v>
      </c>
      <c r="D85" s="139" t="s">
        <v>284</v>
      </c>
      <c r="E85" s="195">
        <v>3</v>
      </c>
      <c r="F85" s="140">
        <v>3</v>
      </c>
      <c r="G85" s="142">
        <v>0</v>
      </c>
      <c r="H85" s="155">
        <v>0</v>
      </c>
    </row>
    <row r="86" spans="1:8" ht="15" thickBot="1" x14ac:dyDescent="0.35">
      <c r="A86" s="274"/>
      <c r="B86" s="274"/>
      <c r="C86" s="272"/>
      <c r="D86" s="164" t="s">
        <v>286</v>
      </c>
      <c r="E86" s="130">
        <v>12727630</v>
      </c>
      <c r="F86" s="131">
        <v>12727630</v>
      </c>
      <c r="G86" s="149">
        <v>0</v>
      </c>
      <c r="H86" s="158">
        <v>0</v>
      </c>
    </row>
    <row r="87" spans="1:8" x14ac:dyDescent="0.3">
      <c r="A87" s="274"/>
      <c r="B87" s="274"/>
      <c r="C87" s="270" t="s">
        <v>315</v>
      </c>
      <c r="D87" s="133" t="s">
        <v>284</v>
      </c>
      <c r="E87" s="124">
        <v>1</v>
      </c>
      <c r="F87" s="159">
        <v>0</v>
      </c>
      <c r="G87" s="125">
        <v>1</v>
      </c>
      <c r="H87" s="151">
        <v>0</v>
      </c>
    </row>
    <row r="88" spans="1:8" ht="15" thickBot="1" x14ac:dyDescent="0.35">
      <c r="A88" s="275"/>
      <c r="B88" s="275"/>
      <c r="C88" s="271"/>
      <c r="D88" s="136" t="s">
        <v>286</v>
      </c>
      <c r="E88" s="194">
        <v>5011651</v>
      </c>
      <c r="F88" s="162">
        <v>0</v>
      </c>
      <c r="G88" s="137">
        <v>5011651</v>
      </c>
      <c r="H88" s="153">
        <v>0</v>
      </c>
    </row>
    <row r="89" spans="1:8" x14ac:dyDescent="0.3">
      <c r="A89" s="165" t="s">
        <v>316</v>
      </c>
      <c r="E89" s="192"/>
    </row>
    <row r="91" spans="1:8" ht="18" x14ac:dyDescent="0.35">
      <c r="A91" s="1" t="s">
        <v>317</v>
      </c>
    </row>
    <row r="92" spans="1:8" ht="15" thickBot="1" x14ac:dyDescent="0.35"/>
    <row r="93" spans="1:8" ht="58.2" thickBot="1" x14ac:dyDescent="0.35">
      <c r="C93" s="193"/>
      <c r="D93" s="120"/>
      <c r="E93" s="121" t="s">
        <v>303</v>
      </c>
      <c r="F93" s="122" t="s">
        <v>279</v>
      </c>
      <c r="G93" s="122" t="s">
        <v>280</v>
      </c>
      <c r="H93" s="123" t="s">
        <v>281</v>
      </c>
    </row>
    <row r="94" spans="1:8" x14ac:dyDescent="0.3">
      <c r="A94" s="273" t="s">
        <v>304</v>
      </c>
      <c r="B94" s="273" t="s">
        <v>305</v>
      </c>
      <c r="C94" s="270" t="s">
        <v>306</v>
      </c>
      <c r="D94" s="133" t="s">
        <v>284</v>
      </c>
      <c r="E94" s="124">
        <v>7</v>
      </c>
      <c r="F94" s="125">
        <v>5</v>
      </c>
      <c r="G94" s="125">
        <v>2</v>
      </c>
      <c r="H94" s="151">
        <v>0</v>
      </c>
    </row>
    <row r="95" spans="1:8" ht="15" thickBot="1" x14ac:dyDescent="0.35">
      <c r="A95" s="274"/>
      <c r="B95" s="274"/>
      <c r="C95" s="276"/>
      <c r="D95" s="136" t="s">
        <v>286</v>
      </c>
      <c r="E95" s="130">
        <v>1971769.5819389564</v>
      </c>
      <c r="F95" s="131">
        <v>1952171.6671734657</v>
      </c>
      <c r="G95" s="131">
        <v>19597.91476549059</v>
      </c>
      <c r="H95" s="158">
        <v>0</v>
      </c>
    </row>
    <row r="96" spans="1:8" x14ac:dyDescent="0.3">
      <c r="A96" s="274"/>
      <c r="B96" s="274"/>
      <c r="C96" s="277" t="s">
        <v>307</v>
      </c>
      <c r="D96" s="232" t="s">
        <v>284</v>
      </c>
      <c r="E96" s="124">
        <v>12</v>
      </c>
      <c r="F96" s="125">
        <v>6</v>
      </c>
      <c r="G96" s="125">
        <v>6</v>
      </c>
      <c r="H96" s="151">
        <v>0</v>
      </c>
    </row>
    <row r="97" spans="1:8" ht="15" thickBot="1" x14ac:dyDescent="0.35">
      <c r="A97" s="274"/>
      <c r="B97" s="274"/>
      <c r="C97" s="278"/>
      <c r="D97" s="233" t="s">
        <v>286</v>
      </c>
      <c r="E97" s="194">
        <v>156388570.7872552</v>
      </c>
      <c r="F97" s="137">
        <v>153482972.40467775</v>
      </c>
      <c r="G97" s="137">
        <v>2905598.3825774519</v>
      </c>
      <c r="H97" s="153">
        <v>0</v>
      </c>
    </row>
    <row r="98" spans="1:8" x14ac:dyDescent="0.3">
      <c r="A98" s="274"/>
      <c r="B98" s="274"/>
      <c r="C98" s="276" t="s">
        <v>308</v>
      </c>
      <c r="D98" s="133" t="s">
        <v>284</v>
      </c>
      <c r="E98" s="195">
        <v>2</v>
      </c>
      <c r="F98" s="140">
        <v>2</v>
      </c>
      <c r="G98" s="142">
        <v>0</v>
      </c>
      <c r="H98" s="155">
        <v>0</v>
      </c>
    </row>
    <row r="99" spans="1:8" ht="15" thickBot="1" x14ac:dyDescent="0.35">
      <c r="A99" s="274"/>
      <c r="B99" s="274"/>
      <c r="C99" s="276"/>
      <c r="D99" s="136" t="s">
        <v>286</v>
      </c>
      <c r="E99" s="130">
        <v>1858190.068104415</v>
      </c>
      <c r="F99" s="131">
        <v>1858190.068104415</v>
      </c>
      <c r="G99" s="149">
        <v>0</v>
      </c>
      <c r="H99" s="158">
        <v>0</v>
      </c>
    </row>
    <row r="100" spans="1:8" x14ac:dyDescent="0.3">
      <c r="A100" s="274"/>
      <c r="B100" s="274"/>
      <c r="C100" s="279" t="s">
        <v>309</v>
      </c>
      <c r="D100" s="139" t="s">
        <v>284</v>
      </c>
      <c r="E100" s="124">
        <v>12</v>
      </c>
      <c r="F100" s="125">
        <v>11</v>
      </c>
      <c r="G100" s="159">
        <v>0</v>
      </c>
      <c r="H100" s="126">
        <v>1</v>
      </c>
    </row>
    <row r="101" spans="1:8" ht="15" thickBot="1" x14ac:dyDescent="0.35">
      <c r="A101" s="274"/>
      <c r="B101" s="274"/>
      <c r="C101" s="280"/>
      <c r="D101" s="147" t="s">
        <v>286</v>
      </c>
      <c r="E101" s="194">
        <v>25322951.432276074</v>
      </c>
      <c r="F101" s="137">
        <v>25257642.432276074</v>
      </c>
      <c r="G101" s="162">
        <v>0</v>
      </c>
      <c r="H101" s="138">
        <v>65309</v>
      </c>
    </row>
    <row r="102" spans="1:8" x14ac:dyDescent="0.3">
      <c r="A102" s="274"/>
      <c r="B102" s="274"/>
      <c r="C102" s="270" t="s">
        <v>310</v>
      </c>
      <c r="D102" s="133" t="s">
        <v>284</v>
      </c>
      <c r="E102" s="124">
        <v>2</v>
      </c>
      <c r="F102" s="234">
        <v>2</v>
      </c>
      <c r="G102" s="196">
        <v>0</v>
      </c>
      <c r="H102" s="197">
        <v>0</v>
      </c>
    </row>
    <row r="103" spans="1:8" ht="15" thickBot="1" x14ac:dyDescent="0.35">
      <c r="A103" s="274"/>
      <c r="B103" s="275"/>
      <c r="C103" s="271"/>
      <c r="D103" s="136" t="s">
        <v>286</v>
      </c>
      <c r="E103" s="194">
        <v>328593.22003982007</v>
      </c>
      <c r="F103" s="235">
        <v>328593.22003982007</v>
      </c>
      <c r="G103" s="198">
        <v>0</v>
      </c>
      <c r="H103" s="199">
        <v>0</v>
      </c>
    </row>
    <row r="104" spans="1:8" x14ac:dyDescent="0.3">
      <c r="A104" s="274"/>
      <c r="B104" s="274" t="s">
        <v>311</v>
      </c>
      <c r="C104" s="272" t="s">
        <v>312</v>
      </c>
      <c r="D104" s="139" t="s">
        <v>284</v>
      </c>
      <c r="E104" s="195">
        <v>33</v>
      </c>
      <c r="F104" s="140">
        <v>24</v>
      </c>
      <c r="G104" s="140">
        <v>6</v>
      </c>
      <c r="H104" s="163">
        <v>3</v>
      </c>
    </row>
    <row r="105" spans="1:8" ht="15" thickBot="1" x14ac:dyDescent="0.35">
      <c r="A105" s="274"/>
      <c r="B105" s="274"/>
      <c r="C105" s="272"/>
      <c r="D105" s="147" t="s">
        <v>286</v>
      </c>
      <c r="E105" s="130">
        <v>221709894.21236938</v>
      </c>
      <c r="F105" s="131">
        <v>208373794.01373473</v>
      </c>
      <c r="G105" s="131">
        <v>12987154.79452955</v>
      </c>
      <c r="H105" s="132">
        <v>348577.98115530703</v>
      </c>
    </row>
    <row r="106" spans="1:8" x14ac:dyDescent="0.3">
      <c r="A106" s="274"/>
      <c r="B106" s="274"/>
      <c r="C106" s="270" t="s">
        <v>313</v>
      </c>
      <c r="D106" s="133" t="s">
        <v>284</v>
      </c>
      <c r="E106" s="124">
        <v>1</v>
      </c>
      <c r="F106" s="196">
        <v>0</v>
      </c>
      <c r="G106" s="125">
        <v>1</v>
      </c>
      <c r="H106" s="197">
        <v>0</v>
      </c>
    </row>
    <row r="107" spans="1:8" ht="15" thickBot="1" x14ac:dyDescent="0.35">
      <c r="A107" s="274"/>
      <c r="B107" s="274"/>
      <c r="C107" s="271"/>
      <c r="D107" s="136" t="s">
        <v>286</v>
      </c>
      <c r="E107" s="194">
        <v>50576.400003762887</v>
      </c>
      <c r="F107" s="198">
        <v>0</v>
      </c>
      <c r="G107" s="137">
        <v>50576.400003762887</v>
      </c>
      <c r="H107" s="199">
        <v>0</v>
      </c>
    </row>
    <row r="108" spans="1:8" x14ac:dyDescent="0.3">
      <c r="A108" s="274"/>
      <c r="B108" s="274"/>
      <c r="C108" s="272" t="s">
        <v>314</v>
      </c>
      <c r="D108" s="139" t="s">
        <v>284</v>
      </c>
      <c r="E108" s="195">
        <v>3</v>
      </c>
      <c r="F108" s="140">
        <v>3</v>
      </c>
      <c r="G108" s="142">
        <v>0</v>
      </c>
      <c r="H108" s="155">
        <v>0</v>
      </c>
    </row>
    <row r="109" spans="1:8" ht="15" thickBot="1" x14ac:dyDescent="0.35">
      <c r="A109" s="274"/>
      <c r="B109" s="274"/>
      <c r="C109" s="272"/>
      <c r="D109" s="164" t="s">
        <v>286</v>
      </c>
      <c r="E109" s="130">
        <v>2937008.8993666819</v>
      </c>
      <c r="F109" s="131">
        <v>2937008.8993666819</v>
      </c>
      <c r="G109" s="149">
        <v>0</v>
      </c>
      <c r="H109" s="158">
        <v>0</v>
      </c>
    </row>
    <row r="110" spans="1:8" x14ac:dyDescent="0.3">
      <c r="A110" s="274"/>
      <c r="B110" s="274"/>
      <c r="C110" s="270" t="s">
        <v>315</v>
      </c>
      <c r="D110" s="133" t="s">
        <v>284</v>
      </c>
      <c r="E110" s="124">
        <v>1</v>
      </c>
      <c r="F110" s="159">
        <v>0</v>
      </c>
      <c r="G110" s="125">
        <v>1</v>
      </c>
      <c r="H110" s="151">
        <v>0</v>
      </c>
    </row>
    <row r="111" spans="1:8" ht="15" thickBot="1" x14ac:dyDescent="0.35">
      <c r="A111" s="275"/>
      <c r="B111" s="275"/>
      <c r="C111" s="271"/>
      <c r="D111" s="136" t="s">
        <v>286</v>
      </c>
      <c r="E111" s="194">
        <v>250881.21803485771</v>
      </c>
      <c r="F111" s="162">
        <v>0</v>
      </c>
      <c r="G111" s="137">
        <v>250881.21803485771</v>
      </c>
      <c r="H111" s="153">
        <v>0</v>
      </c>
    </row>
    <row r="112" spans="1:8" x14ac:dyDescent="0.3">
      <c r="A112" s="165" t="s">
        <v>154</v>
      </c>
      <c r="E112" s="192"/>
    </row>
    <row r="113" spans="1:5" x14ac:dyDescent="0.3">
      <c r="A113" s="165" t="s">
        <v>316</v>
      </c>
      <c r="E113" s="192"/>
    </row>
  </sheetData>
  <mergeCells count="40">
    <mergeCell ref="A6:A32"/>
    <mergeCell ref="B6:B8"/>
    <mergeCell ref="B9:B12"/>
    <mergeCell ref="B13:B16"/>
    <mergeCell ref="B17:B20"/>
    <mergeCell ref="B21:B24"/>
    <mergeCell ref="B25:B28"/>
    <mergeCell ref="B29:B32"/>
    <mergeCell ref="A71:A88"/>
    <mergeCell ref="B71:B80"/>
    <mergeCell ref="C71:C72"/>
    <mergeCell ref="B81:B88"/>
    <mergeCell ref="A38:A64"/>
    <mergeCell ref="B38:B40"/>
    <mergeCell ref="B41:B44"/>
    <mergeCell ref="B45:B48"/>
    <mergeCell ref="B49:B52"/>
    <mergeCell ref="B53:B56"/>
    <mergeCell ref="B57:B60"/>
    <mergeCell ref="B61:B64"/>
    <mergeCell ref="C87:C88"/>
    <mergeCell ref="C73:C74"/>
    <mergeCell ref="C75:C76"/>
    <mergeCell ref="C77:C78"/>
    <mergeCell ref="C79:C80"/>
    <mergeCell ref="C81:C82"/>
    <mergeCell ref="C83:C84"/>
    <mergeCell ref="C85:C86"/>
    <mergeCell ref="A94:A111"/>
    <mergeCell ref="B94:B103"/>
    <mergeCell ref="C94:C95"/>
    <mergeCell ref="C96:C97"/>
    <mergeCell ref="C98:C99"/>
    <mergeCell ref="C100:C101"/>
    <mergeCell ref="C102:C103"/>
    <mergeCell ref="B104:B111"/>
    <mergeCell ref="C104:C105"/>
    <mergeCell ref="C106:C107"/>
    <mergeCell ref="C108:C109"/>
    <mergeCell ref="C110:C111"/>
  </mergeCells>
  <pageMargins left="0.7" right="0.7" top="0.75" bottom="0.75" header="0.3" footer="0.3"/>
</worksheet>
</file>

<file path=docMetadata/LabelInfo.xml><?xml version="1.0" encoding="utf-8"?>
<clbl:labelList xmlns:clbl="http://schemas.microsoft.com/office/2020/mipLabelMetadata">
  <clbl:label id="{1cb350ab-c2fd-4b20-a9d9-41f8e7e93f2e}" enabled="1" method="Standard" siteId="{172f4752-6874-4876-bad5-e6d61f99117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vt:lpstr>
      <vt:lpstr>1. Bond Issuance</vt:lpstr>
      <vt:lpstr>2. GPP Allocations</vt:lpstr>
      <vt:lpstr>3. CRPP Allocations</vt:lpstr>
      <vt:lpstr>4. GTPP Allocations</vt:lpstr>
      <vt:lpstr>5. HPP Allocations</vt:lpstr>
      <vt:lpstr>6. Micro Allocations</vt:lpstr>
      <vt:lpstr>7. GPP Impact</vt:lpstr>
      <vt:lpstr>8. CRPP Impact</vt:lpstr>
      <vt:lpstr>9. GTPP Impact</vt:lpstr>
      <vt:lpstr>10. Health Impact</vt:lpstr>
      <vt:lpstr>11. Micro Impact</vt:lpstr>
    </vt:vector>
  </TitlesOfParts>
  <Company>EBRD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Artamoskina, Julia</dc:creator>
  <cp:lastModifiedBy>Artamoskina, Julia</cp:lastModifiedBy>
  <dcterms:created xsi:type="dcterms:W3CDTF">2026-01-06T10:57:09Z</dcterms:created>
  <dcterms:modified xsi:type="dcterms:W3CDTF">2026-06-24T12:22:35Z</dcterms:modified>
</cp:coreProperties>
</file>