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artamosj\AppData\Roaming\OpenText\OTEdit\EC_ebrdlink\c151232946\"/>
    </mc:Choice>
  </mc:AlternateContent>
  <xr:revisionPtr revIDLastSave="0" documentId="13_ncr:1_{704736F4-7280-45E0-B883-58463D0E33A5}" xr6:coauthVersionLast="47" xr6:coauthVersionMax="47" xr10:uidLastSave="{00000000-0000-0000-0000-000000000000}"/>
  <bookViews>
    <workbookView xWindow="-108" yWindow="-108" windowWidth="46296" windowHeight="25536" xr2:uid="{FA4C82A0-E677-46DF-BC2C-719CD9BA6B1E}"/>
  </bookViews>
  <sheets>
    <sheet name="Content" sheetId="11" r:id="rId1"/>
    <sheet name="1. Bond Issuance" sheetId="7" r:id="rId2"/>
    <sheet name="2. GPP Allocation" sheetId="1" r:id="rId3"/>
    <sheet name="3. CRPP Allocations" sheetId="3" r:id="rId4"/>
    <sheet name="4. GTPP Allocations" sheetId="4" r:id="rId5"/>
    <sheet name="5. HPP Allocations" sheetId="5" r:id="rId6"/>
    <sheet name="6. Micro Allocations" sheetId="6" r:id="rId7"/>
    <sheet name="7. GPP Impact" sheetId="2" r:id="rId8"/>
    <sheet name="8. CRPP Impact" sheetId="10" r:id="rId9"/>
    <sheet name="9. GTPP Impact" sheetId="8" r:id="rId10"/>
    <sheet name="10. Health Impact" sheetId="9" r:id="rId11"/>
    <sheet name="11. Micro Impact"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2" l="1"/>
  <c r="C70" i="9"/>
  <c r="C64" i="9"/>
  <c r="P28" i="7" l="1"/>
  <c r="B276" i="2" l="1"/>
  <c r="C273" i="2" s="1"/>
  <c r="E276" i="2"/>
  <c r="F273" i="2" s="1"/>
  <c r="C272" i="2" l="1"/>
  <c r="C275" i="2"/>
  <c r="C274" i="2"/>
  <c r="F272" i="2"/>
  <c r="F275" i="2"/>
  <c r="F274" i="2"/>
  <c r="F19" i="7"/>
  <c r="E19" i="7"/>
  <c r="C19" i="7"/>
  <c r="D19" i="7"/>
  <c r="B19" i="7"/>
</calcChain>
</file>

<file path=xl/sharedStrings.xml><?xml version="1.0" encoding="utf-8"?>
<sst xmlns="http://schemas.openxmlformats.org/spreadsheetml/2006/main" count="1451" uniqueCount="526">
  <si>
    <t>ALL AMOUNTS IN EUR EQUIVALENT</t>
  </si>
  <si>
    <t>Green Project Portfolio (GPP)</t>
  </si>
  <si>
    <t>2.1 By GPP Classification</t>
  </si>
  <si>
    <t>As at 31 December 2024</t>
  </si>
  <si>
    <t>Energy Efficiency</t>
  </si>
  <si>
    <t>Water Management</t>
  </si>
  <si>
    <t>Waste Management</t>
  </si>
  <si>
    <t>Grand Total</t>
  </si>
  <si>
    <t>Renewable Energy</t>
  </si>
  <si>
    <t>Air Pollution Prevention/Sustainable Transport</t>
  </si>
  <si>
    <t>GPP classification</t>
  </si>
  <si>
    <t>Sum of undrawn commitment</t>
  </si>
  <si>
    <t>Sum of operating assets</t>
  </si>
  <si>
    <t>2.2 By country</t>
  </si>
  <si>
    <t>TÜRKIYE</t>
  </si>
  <si>
    <t>EGYPT</t>
  </si>
  <si>
    <t>POLAND</t>
  </si>
  <si>
    <t>UZBEKISTAN</t>
  </si>
  <si>
    <t>ROMANIA</t>
  </si>
  <si>
    <t>SERBIA</t>
  </si>
  <si>
    <t>JORDAN</t>
  </si>
  <si>
    <t>BOSNIA AND HERZEGOVINA</t>
  </si>
  <si>
    <t>UKRAINE</t>
  </si>
  <si>
    <t>AZERBAIJAN</t>
  </si>
  <si>
    <t>KAZAKHSTAN</t>
  </si>
  <si>
    <t>MOROCCO</t>
  </si>
  <si>
    <t>TAJIKISTAN</t>
  </si>
  <si>
    <t>ARMENIA</t>
  </si>
  <si>
    <t>LITHUANIA</t>
  </si>
  <si>
    <t>LATVIA</t>
  </si>
  <si>
    <t>TUNISIA</t>
  </si>
  <si>
    <t>KOSOVO</t>
  </si>
  <si>
    <t>ESTONIA</t>
  </si>
  <si>
    <t>CROATIA</t>
  </si>
  <si>
    <t>HUNGARY</t>
  </si>
  <si>
    <t>MONGOLIA</t>
  </si>
  <si>
    <t>MOLDOVA</t>
  </si>
  <si>
    <t>GEORGIA</t>
  </si>
  <si>
    <t>ALBANIA</t>
  </si>
  <si>
    <t>GREECE</t>
  </si>
  <si>
    <t>BULGARIA</t>
  </si>
  <si>
    <t>MONTENEGRO</t>
  </si>
  <si>
    <t>NORTH MACEDONIA</t>
  </si>
  <si>
    <t>KYRGYZ REPUBLIC</t>
  </si>
  <si>
    <t>CYPRUS</t>
  </si>
  <si>
    <t>Country</t>
  </si>
  <si>
    <t>REGIONAL</t>
  </si>
  <si>
    <t>2.3 By Industry</t>
  </si>
  <si>
    <t>Energy</t>
  </si>
  <si>
    <t>Municipal &amp; Env Inf</t>
  </si>
  <si>
    <t>Depository Credit (banks)</t>
  </si>
  <si>
    <t>Transport</t>
  </si>
  <si>
    <t>Real Estate</t>
  </si>
  <si>
    <t>Food and Agribusiness</t>
  </si>
  <si>
    <t>Leasing Finance</t>
  </si>
  <si>
    <t>Manufacturing &amp; Services</t>
  </si>
  <si>
    <t>Telecommunications, Media and Technology</t>
  </si>
  <si>
    <t>Sector</t>
  </si>
  <si>
    <t>2.4 Utilisation of GPP since 2013</t>
  </si>
  <si>
    <t>GPP committed amounts (€ million)</t>
  </si>
  <si>
    <t>GPP operating assets (€ million)</t>
  </si>
  <si>
    <t>Environmental Sustainability Bonds outstanding (€ million)</t>
  </si>
  <si>
    <t>90% Ceiling of outstanding bonds (until 2021 the ceiling of outstanding was limited to 80%) vs GPP</t>
  </si>
  <si>
    <t>Utilisation percentage</t>
  </si>
  <si>
    <t xml:space="preserve">2.5 Repayment by GPP Classifications </t>
  </si>
  <si>
    <t>In repayment phase</t>
  </si>
  <si>
    <t>Disbursing/to be disbursed</t>
  </si>
  <si>
    <t xml:space="preserve">Sum of Portfolio </t>
  </si>
  <si>
    <t>2.6 Table: Key figures GPP</t>
  </si>
  <si>
    <t>€billion</t>
  </si>
  <si>
    <t>Number of projects</t>
  </si>
  <si>
    <t>#</t>
  </si>
  <si>
    <t>Weighted average remaining life</t>
  </si>
  <si>
    <t>years</t>
  </si>
  <si>
    <t>Weighted average tenor</t>
  </si>
  <si>
    <t>of which operating assets</t>
  </si>
  <si>
    <t>€million</t>
  </si>
  <si>
    <t>of which undisbursed commitments</t>
  </si>
  <si>
    <t>Total operating assets as at 31 December 2024</t>
  </si>
  <si>
    <t>Total undisbursed commitments as at 31 December 2024</t>
  </si>
  <si>
    <t>Weighted average age of the GPP from signing as at 31 December 2024</t>
  </si>
  <si>
    <t>Total committed amounts approved in 2024</t>
  </si>
  <si>
    <t>Green Economy Finance Facilities (GEFFs)</t>
  </si>
  <si>
    <t>Municipal and Environmental Infrastructure (MEI)</t>
  </si>
  <si>
    <t>7. Summary</t>
  </si>
  <si>
    <t>Impact metric unit</t>
  </si>
  <si>
    <t>GPP</t>
  </si>
  <si>
    <t>Portfolio and issuance</t>
  </si>
  <si>
    <t>%</t>
  </si>
  <si>
    <t xml:space="preserve">Renewable energy capacity added </t>
  </si>
  <si>
    <t>Annual GHG emissions reduced/avoided</t>
  </si>
  <si>
    <t xml:space="preserve">Annual energy savings (electricity/other) </t>
  </si>
  <si>
    <t xml:space="preserve">Annual GHG emissions reduced/avoided </t>
  </si>
  <si>
    <t xml:space="preserve">Annual absolute (gross) water savings  </t>
  </si>
  <si>
    <t xml:space="preserve">Annual waste water treated </t>
  </si>
  <si>
    <t xml:space="preserve">Waste prevented, minimised, reused or recycled  </t>
  </si>
  <si>
    <t>Reduction of air pollutants</t>
  </si>
  <si>
    <t xml:space="preserve">Reduction of air pollutants </t>
  </si>
  <si>
    <t xml:space="preserve">Population benefiting from improved solid waste management services </t>
  </si>
  <si>
    <t>number of people (million)</t>
  </si>
  <si>
    <t xml:space="preserve">Population benefiting from improved access to tap water </t>
  </si>
  <si>
    <t xml:space="preserve">Population benefiting from improved access to wastewater services </t>
  </si>
  <si>
    <t xml:space="preserve">Passengers benefiting from new fleet per day </t>
  </si>
  <si>
    <t>passengers per day (million)</t>
  </si>
  <si>
    <t>Climate Resilience Project Portfolio (CRPP)</t>
  </si>
  <si>
    <t>3.1 By CRPP Classification</t>
  </si>
  <si>
    <t>3.2 By country</t>
  </si>
  <si>
    <t>&lt;REGIONAL&gt;</t>
  </si>
  <si>
    <t>TURKMENISTAN</t>
  </si>
  <si>
    <t>3.3 By Industry</t>
  </si>
  <si>
    <t xml:space="preserve">3.4 Repayment by CRPP Classifications </t>
  </si>
  <si>
    <t>3.5 Utilisation of CRPP since 2019</t>
  </si>
  <si>
    <t>CRPP committed amounts (€ million)</t>
  </si>
  <si>
    <t>CRPP operating assets (€ million)</t>
  </si>
  <si>
    <t>Climate Resilience Bonds outstanding (€ million)</t>
  </si>
  <si>
    <t>80% Ceiling of outstanding bonds vs CRPP</t>
  </si>
  <si>
    <t>3.6 Table: Key figures CRPP</t>
  </si>
  <si>
    <t>Weighted average age of the CRPP from signing as at 31 December 2024</t>
  </si>
  <si>
    <t>Green Transition Project Portfolio (GTPP)</t>
  </si>
  <si>
    <t>4.1 By GTPP classification</t>
  </si>
  <si>
    <t>Resource Efficiency (including circular economy adapted products)</t>
  </si>
  <si>
    <t>Sustainable Infrastructure (including Low Carbon Transport, solid waste and wastewater management, and Green Logistics)</t>
  </si>
  <si>
    <t>GTPP classification</t>
  </si>
  <si>
    <t>4.2 By country</t>
  </si>
  <si>
    <t>SLOVENIA</t>
  </si>
  <si>
    <t>CZECHIA</t>
  </si>
  <si>
    <t>SLOVAK REPUBLIC</t>
  </si>
  <si>
    <t>4.3 By industry</t>
  </si>
  <si>
    <t>Non-depository Credit (non-bank)</t>
  </si>
  <si>
    <t xml:space="preserve">4.4 Repayment by GTPP Classifications </t>
  </si>
  <si>
    <t>GTPP Classification</t>
  </si>
  <si>
    <t>Sum of portfolio</t>
  </si>
  <si>
    <t>4.5 Utilisation of GTPP since 2019</t>
  </si>
  <si>
    <t>GTPP committed amounts (€ million)</t>
  </si>
  <si>
    <t>GTPP operating assets (€ million)</t>
  </si>
  <si>
    <t>Green Transition Bonds outstanding (€ million)</t>
  </si>
  <si>
    <t>80% Ceiling of outstanding bonds vs GTPP</t>
  </si>
  <si>
    <t>4.6 Table: Key figures GTPP</t>
  </si>
  <si>
    <t>Weighted average age of the GTPP from signing as at 31 December 2024</t>
  </si>
  <si>
    <t xml:space="preserve">climate resilient infrastructure </t>
  </si>
  <si>
    <t>climate resilient agriculture and ecological systems</t>
  </si>
  <si>
    <t>climate resilient business and commercial operations</t>
  </si>
  <si>
    <t xml:space="preserve">Climate-resilient infrastructure </t>
  </si>
  <si>
    <t>Climate-resilient agriculture and ecological systems</t>
  </si>
  <si>
    <t>Climate-resilient business and commercial operations</t>
  </si>
  <si>
    <t>CRPP classification</t>
  </si>
  <si>
    <t>CRPP Classification</t>
  </si>
  <si>
    <t>Total</t>
  </si>
  <si>
    <t>Trade</t>
  </si>
  <si>
    <t>Other services</t>
  </si>
  <si>
    <t>Industry and other production</t>
  </si>
  <si>
    <t>Agriculture and food processing</t>
  </si>
  <si>
    <t>Construction</t>
  </si>
  <si>
    <t>Mixed</t>
  </si>
  <si>
    <t>Tourism</t>
  </si>
  <si>
    <t xml:space="preserve">Total </t>
  </si>
  <si>
    <t>Portfolio</t>
  </si>
  <si>
    <t>€ million</t>
  </si>
  <si>
    <t xml:space="preserve">Operating Assets </t>
  </si>
  <si>
    <t xml:space="preserve">Number of Active EBRD Projects </t>
  </si>
  <si>
    <t xml:space="preserve">Average sized Sub-loan </t>
  </si>
  <si>
    <t>approx. €10,000</t>
  </si>
  <si>
    <t>Wt. Average Tenor</t>
  </si>
  <si>
    <t xml:space="preserve">years </t>
  </si>
  <si>
    <t xml:space="preserve">Wt. Average Remaining Life </t>
  </si>
  <si>
    <t>Wt. Average Margin</t>
  </si>
  <si>
    <t>Table 1.1</t>
  </si>
  <si>
    <t>ESB</t>
  </si>
  <si>
    <t>CRB</t>
  </si>
  <si>
    <t>GTB</t>
  </si>
  <si>
    <t>Health</t>
  </si>
  <si>
    <t>Micro</t>
  </si>
  <si>
    <t>Euro equivalent (millions) Green Bond Issuance as of 31 December 2024</t>
  </si>
  <si>
    <t>Average initial tenor (in years, first call)</t>
  </si>
  <si>
    <t>1.2 ESB</t>
  </si>
  <si>
    <t xml:space="preserve">Annual issuance </t>
  </si>
  <si>
    <t>Outstanding YE</t>
  </si>
  <si>
    <t>90% Ceiling of outstanding bonds vs GPP (Pre 2022 ceiling was set to 80%)</t>
  </si>
  <si>
    <t>1.3 CRB</t>
  </si>
  <si>
    <t>1.4 GTB</t>
  </si>
  <si>
    <t>Issuance by currency</t>
  </si>
  <si>
    <t>1.5 ESB</t>
  </si>
  <si>
    <t>Sum of Eur amount</t>
  </si>
  <si>
    <t>AUD</t>
  </si>
  <si>
    <t>BRL</t>
  </si>
  <si>
    <t>CHF</t>
  </si>
  <si>
    <t>EUR</t>
  </si>
  <si>
    <t>HUF</t>
  </si>
  <si>
    <t>IDR</t>
  </si>
  <si>
    <t>INR</t>
  </si>
  <si>
    <t>NOK</t>
  </si>
  <si>
    <t>NZD</t>
  </si>
  <si>
    <t>RUB</t>
  </si>
  <si>
    <t>SEK</t>
  </si>
  <si>
    <t>TRY</t>
  </si>
  <si>
    <t>USD</t>
  </si>
  <si>
    <t>ZAR</t>
  </si>
  <si>
    <t>Currency</t>
  </si>
  <si>
    <t>1.6 CRB</t>
  </si>
  <si>
    <t>MXN</t>
  </si>
  <si>
    <t>1.7 GTB</t>
  </si>
  <si>
    <t>HKD</t>
  </si>
  <si>
    <t>Social Bond issuance</t>
  </si>
  <si>
    <t>1.8 Micro</t>
  </si>
  <si>
    <t>Number of Bonds issued</t>
  </si>
  <si>
    <t>Micro operating assets (€ million)</t>
  </si>
  <si>
    <t>75% Ceiling of outstanding bonds vs Micro</t>
  </si>
  <si>
    <t>1.9 Health</t>
  </si>
  <si>
    <t>HPP operating assets (€ million)</t>
  </si>
  <si>
    <t>75% Ceiling of outstanding bonds vs HPP</t>
  </si>
  <si>
    <t>1.10 Micro</t>
  </si>
  <si>
    <t>1.11 Health</t>
  </si>
  <si>
    <t>PLN</t>
  </si>
  <si>
    <t>Weighted average age of the HPP from signing as at 31 December 2024</t>
  </si>
  <si>
    <t>Impact metric*</t>
  </si>
  <si>
    <t>Allocated committed project amount (portfolio)</t>
  </si>
  <si>
    <t>€ billion</t>
  </si>
  <si>
    <t>Allocated disbursed project amount (operating assets)</t>
  </si>
  <si>
    <t>Renewable energy</t>
  </si>
  <si>
    <t>Renewable energy component (based on portfolio)</t>
  </si>
  <si>
    <t>Energy efficiency component (based on portfolio)</t>
  </si>
  <si>
    <t>million GJ per year</t>
  </si>
  <si>
    <t>Sustainable water and wastewater management</t>
  </si>
  <si>
    <t>Sustainable water and wastewater management component (based on portfolio)</t>
  </si>
  <si>
    <t>million m³ per year</t>
  </si>
  <si>
    <t>Waste management and resource efficiency</t>
  </si>
  <si>
    <t>Waste management component (based on portfolio)</t>
  </si>
  <si>
    <t>million tonnes per year</t>
  </si>
  <si>
    <t>Clean transport</t>
  </si>
  <si>
    <t>Clean transportation project component (based on portfolio)</t>
  </si>
  <si>
    <t>particulate matter (PM) tonnes per year</t>
  </si>
  <si>
    <t>nitrogen oxides (NOx), tonnes per year</t>
  </si>
  <si>
    <t xml:space="preserve">Green building </t>
  </si>
  <si>
    <t>Green buildings project component (based on portfolio)</t>
  </si>
  <si>
    <t>GJ per year</t>
  </si>
  <si>
    <t>* All impact is reported pro rata of the EBRD’s financing and on a portfolio basis.</t>
  </si>
  <si>
    <t>kilotonnes of CO2 equivalent per year</t>
  </si>
  <si>
    <t>**Note annual energy savings of 2.6million GJ (annually) and 1,060 Kt of GHG emissions reduced (annually) are attributable to GEFFs.</t>
  </si>
  <si>
    <t>7.1 By GPP category</t>
  </si>
  <si>
    <t>WITHOUT GEFFs</t>
  </si>
  <si>
    <t>Filtered based on renewable energy and energy efficiency</t>
  </si>
  <si>
    <t>GPP category</t>
  </si>
  <si>
    <t>Project count</t>
  </si>
  <si>
    <t>Sum of Portfolio</t>
  </si>
  <si>
    <t>Sum of GHG reduced, t/year</t>
  </si>
  <si>
    <t>Sum of primary energy, GJ/year</t>
  </si>
  <si>
    <t>Sum of renewable energy capacity installed, MW/year</t>
  </si>
  <si>
    <t>Sum of pro-rata fac GHG reduction, t/year</t>
  </si>
  <si>
    <t>Sum of Pro Rata Primary Energy GJ/annually</t>
  </si>
  <si>
    <t>7.2 By country</t>
  </si>
  <si>
    <t>WITHOUT GEFFS</t>
  </si>
  <si>
    <t>Filtered based on renewable energy</t>
  </si>
  <si>
    <t>7.3 By mitigation activity</t>
  </si>
  <si>
    <t>7.4 By mitigation sub-class</t>
  </si>
  <si>
    <t>7.5 By country</t>
  </si>
  <si>
    <t>Filtered based on energy efficiency</t>
  </si>
  <si>
    <t>Sum of pro-rata primary energy, GJ/year</t>
  </si>
  <si>
    <t>7.6 By mitigation activity</t>
  </si>
  <si>
    <t>7.7 By mitigation sub-class</t>
  </si>
  <si>
    <t>7.8  By country</t>
  </si>
  <si>
    <t>GEFF (renewable energy)</t>
  </si>
  <si>
    <t>Sum of Waste Managed t/year</t>
  </si>
  <si>
    <t>Sum of pro-rata Waste Managed t/year</t>
  </si>
  <si>
    <t>Municipal and environmental infrastructure (all GPP categories apart from renewable energy and energy efficiency)</t>
  </si>
  <si>
    <t>Sum of wastewater treated, m3/per year</t>
  </si>
  <si>
    <t>Sum of water savings, m3/year</t>
  </si>
  <si>
    <t>Sum of NOx reduced, tonnes/year</t>
  </si>
  <si>
    <t>Sum of PM reduced, tonnes/year</t>
  </si>
  <si>
    <t>Sum of pro-rata wastewater treated, m3/year</t>
  </si>
  <si>
    <t>Sum of pro-rata water savings, m3/per year</t>
  </si>
  <si>
    <t>Sum of pro-rata NOx reduced, tonnes/year</t>
  </si>
  <si>
    <t>Sum of pro-rata PM reduced, tonnes/year</t>
  </si>
  <si>
    <t>People benefited</t>
  </si>
  <si>
    <t>Relative to total project value</t>
  </si>
  <si>
    <t>Total population benefiting from improved solid waste management services (million)</t>
  </si>
  <si>
    <t>Total population benefiting from improved access to tap water (million)</t>
  </si>
  <si>
    <t>Total population benefiting from improved access to wastewater services (million)</t>
  </si>
  <si>
    <t>Total population benefiting from new fleet per day (million)</t>
  </si>
  <si>
    <t>YE2024</t>
  </si>
  <si>
    <t>YE 2024</t>
  </si>
  <si>
    <t>GEFF (energy efficiency and renewable energy)</t>
  </si>
  <si>
    <t>Energy efficiency**</t>
  </si>
  <si>
    <t>9. Summary</t>
  </si>
  <si>
    <t>GTPP</t>
  </si>
  <si>
    <t>EE component (Based on Portfolio)</t>
  </si>
  <si>
    <t>million GJ/annually</t>
  </si>
  <si>
    <t>Annual absolute (gross) water savings  (Pro rata based on Portfolio)</t>
  </si>
  <si>
    <t>in million m³ /annually</t>
  </si>
  <si>
    <t>Annual GHG emissions reduced/avoided (Pro rata based on Portfolio)</t>
  </si>
  <si>
    <t>in kiloton of CO2 equivalent/annually</t>
  </si>
  <si>
    <t>Clean Transportation project component  (Based on Portfolio)</t>
  </si>
  <si>
    <t>Annual GHG emissions reduced/ avoided (Pro rata as per Portfolio)</t>
  </si>
  <si>
    <t>Green Buildings</t>
  </si>
  <si>
    <t>Green Buildings component (Based on Portfolio)</t>
  </si>
  <si>
    <t>Primary Energy Saved (Pro rata as per Portfolio)</t>
  </si>
  <si>
    <t>GJ/annually</t>
  </si>
  <si>
    <t>*All impact is reported pro rata of the EBRD’s financing and on a portfolio basis.</t>
  </si>
  <si>
    <t>Energy Effiency**</t>
  </si>
  <si>
    <r>
      <t>9.1 CO</t>
    </r>
    <r>
      <rPr>
        <vertAlign val="subscript"/>
        <sz val="12"/>
        <color rgb="FFFF0000"/>
        <rFont val="Calibri"/>
        <family val="2"/>
        <scheme val="minor"/>
      </rPr>
      <t>2</t>
    </r>
    <r>
      <rPr>
        <sz val="14"/>
        <color rgb="FFFF0000"/>
        <rFont val="Calibri"/>
        <family val="2"/>
        <scheme val="minor"/>
      </rPr>
      <t xml:space="preserve"> equivalent savings, primary energy savings and water savings by classification (excluding GEFF)</t>
    </r>
  </si>
  <si>
    <t>Circular Economy</t>
  </si>
  <si>
    <t>Clean Transportation</t>
  </si>
  <si>
    <t>Pollution prevention and control</t>
  </si>
  <si>
    <t>Classification</t>
  </si>
  <si>
    <t>Sum of GHG reductions, t/year</t>
  </si>
  <si>
    <t>Sum of Primary Energy Saved GJ/years</t>
  </si>
  <si>
    <t>Sum of Water Saved m3/year</t>
  </si>
  <si>
    <t>Sum of pro-rata fac GHG reductions, t/year</t>
  </si>
  <si>
    <t>Sum of pro-rata Primary Energy Saved GJ/years</t>
  </si>
  <si>
    <t>Sum of pro-rata Water Saved m3/year</t>
  </si>
  <si>
    <t>Note: Of the total, Scope 3 amounts to 2,216 kilotonnes per year.</t>
  </si>
  <si>
    <t>Note: Of the pro rata, Scope 3 amounts to 545 kilotonnes per year.</t>
  </si>
  <si>
    <r>
      <t>9.2 CO</t>
    </r>
    <r>
      <rPr>
        <sz val="10"/>
        <color rgb="FFFF0000"/>
        <rFont val="Calibri"/>
        <family val="2"/>
        <scheme val="minor"/>
      </rPr>
      <t>2</t>
    </r>
    <r>
      <rPr>
        <sz val="14"/>
        <color rgb="FFFF0000"/>
        <rFont val="Calibri"/>
        <family val="2"/>
        <scheme val="minor"/>
      </rPr>
      <t xml:space="preserve"> equivalent savings, primary energy savings and water savings by country (excluding GEFF)</t>
    </r>
  </si>
  <si>
    <r>
      <t>9.3 CO</t>
    </r>
    <r>
      <rPr>
        <sz val="10"/>
        <color rgb="FFFF0000"/>
        <rFont val="Calibri"/>
        <family val="2"/>
        <scheme val="minor"/>
      </rPr>
      <t>2</t>
    </r>
    <r>
      <rPr>
        <sz val="14"/>
        <color rgb="FFFF0000"/>
        <rFont val="Calibri"/>
        <family val="2"/>
        <scheme val="minor"/>
      </rPr>
      <t xml:space="preserve"> equivalent savings, primary energy savings and water savings by industry (excluding GEFF)</t>
    </r>
  </si>
  <si>
    <r>
      <t>9.4 CO</t>
    </r>
    <r>
      <rPr>
        <sz val="10"/>
        <color rgb="FFFF0000"/>
        <rFont val="Calibri"/>
        <family val="2"/>
        <scheme val="minor"/>
      </rPr>
      <t>2</t>
    </r>
    <r>
      <rPr>
        <sz val="14"/>
        <color rgb="FFFF0000"/>
        <rFont val="Calibri"/>
        <family val="2"/>
        <scheme val="minor"/>
      </rPr>
      <t xml:space="preserve"> equivalent savings, primary energy savings and water savings by classification (GEFF only)</t>
    </r>
  </si>
  <si>
    <r>
      <t>9.5 CO</t>
    </r>
    <r>
      <rPr>
        <sz val="10"/>
        <color rgb="FFFF0000"/>
        <rFont val="Calibri"/>
        <family val="2"/>
        <scheme val="minor"/>
      </rPr>
      <t>2</t>
    </r>
    <r>
      <rPr>
        <sz val="14"/>
        <color rgb="FFFF0000"/>
        <rFont val="Calibri"/>
        <family val="2"/>
        <scheme val="minor"/>
      </rPr>
      <t xml:space="preserve"> equivalent savings, primary energy savings and water savings by country (GEFF only)</t>
    </r>
  </si>
  <si>
    <r>
      <t>9.6 CO</t>
    </r>
    <r>
      <rPr>
        <sz val="10"/>
        <color rgb="FFFF0000"/>
        <rFont val="Calibri"/>
        <family val="2"/>
        <scheme val="minor"/>
      </rPr>
      <t>2</t>
    </r>
    <r>
      <rPr>
        <sz val="14"/>
        <color rgb="FFFF0000"/>
        <rFont val="Calibri"/>
        <family val="2"/>
        <scheme val="minor"/>
      </rPr>
      <t xml:space="preserve"> equivalent savings, primary energy savings and water savings by industry (GEFF only)</t>
    </r>
  </si>
  <si>
    <t>Industry</t>
  </si>
  <si>
    <t>Health Bond Project Portfolio (HPP)</t>
  </si>
  <si>
    <t xml:space="preserve">10.1 Per industry name </t>
  </si>
  <si>
    <t>5.1 By HPP classification</t>
  </si>
  <si>
    <t>Infrastructure Public/PPP</t>
  </si>
  <si>
    <t>Pharmaceutical and Medical Consumable Manufacturing</t>
  </si>
  <si>
    <t>Pharmaceutical Wholesale and Retail</t>
  </si>
  <si>
    <t xml:space="preserve">Health Care </t>
  </si>
  <si>
    <t>HPP classification</t>
  </si>
  <si>
    <t>5.2 By country</t>
  </si>
  <si>
    <t>5.3 By industry</t>
  </si>
  <si>
    <t>5.4 Table: key figures HPP</t>
  </si>
  <si>
    <t>10.2 Healthcare per sub-segment, for example hospitals and labs</t>
  </si>
  <si>
    <t>Hospital</t>
  </si>
  <si>
    <t>10.3 Infrastructure hospital PPP per country</t>
  </si>
  <si>
    <t>Country/sub-segment</t>
  </si>
  <si>
    <t>10.4 Pharmaceutical and medical consumables manufacturing  per country</t>
  </si>
  <si>
    <t>10.5 Pharmaceutical and wholesale retail  per country</t>
  </si>
  <si>
    <t>Classification name</t>
  </si>
  <si>
    <t>Total beds</t>
  </si>
  <si>
    <t>Pro rata beds</t>
  </si>
  <si>
    <t>10.6 For infrastructure Public/PPP and health care number of beds created across economies</t>
  </si>
  <si>
    <t>Number of issuances</t>
  </si>
  <si>
    <t>Total committed amounts approved from 2022-24 (based on the respective year end status)</t>
  </si>
  <si>
    <t>Annual energy savings (electricity/other) (Pro rata based on Portfolio)</t>
  </si>
  <si>
    <t>Eligible Project Category</t>
  </si>
  <si>
    <t>Bonds issued 2022 - 24</t>
  </si>
  <si>
    <t>MW</t>
  </si>
  <si>
    <t>Sum of renewable energy capacity installed, MW</t>
  </si>
  <si>
    <t>Sum of pro-rata renewable energy capacity installed, MW</t>
  </si>
  <si>
    <t>Buildings, Public Installations and End-Use Energy Efficiency</t>
  </si>
  <si>
    <t>Manufacturing</t>
  </si>
  <si>
    <t>Mitigation activity</t>
  </si>
  <si>
    <t>Biomass and Biogas power</t>
  </si>
  <si>
    <t>Energy efficiency, on-site renewable energy, CO2e-emission reduction, and carbon sinks in buildings</t>
  </si>
  <si>
    <t>Hydro powered electricity generation</t>
  </si>
  <si>
    <t xml:space="preserve">Lower-carbon fuel </t>
  </si>
  <si>
    <t>Lower-carbon gas</t>
  </si>
  <si>
    <t>New transmission systems for renewable energy</t>
  </si>
  <si>
    <t>Renewable energy generation</t>
  </si>
  <si>
    <t>Renewable power plant redevelopment</t>
  </si>
  <si>
    <t>Solar power</t>
  </si>
  <si>
    <t>Solar powered electricity generation</t>
  </si>
  <si>
    <t>Transport of electricity</t>
  </si>
  <si>
    <t>Wind power</t>
  </si>
  <si>
    <t>Wind powered electricity generation</t>
  </si>
  <si>
    <t>Mitigation sub classification</t>
  </si>
  <si>
    <t>Energy efficiency</t>
  </si>
  <si>
    <t>Lower carbon and efficient energy generation</t>
  </si>
  <si>
    <t>Null Value</t>
  </si>
  <si>
    <t>Solid Waste Management</t>
  </si>
  <si>
    <t>Building construction</t>
  </si>
  <si>
    <t>Distribution system replacement</t>
  </si>
  <si>
    <t>End-use energy efficiency</t>
  </si>
  <si>
    <t xml:space="preserve">Energy efficiency </t>
  </si>
  <si>
    <t xml:space="preserve">Energy efficiency, renewable energy, CO2e-emission reduction, and carbon sinks in green buildings </t>
  </si>
  <si>
    <t>Energy transport</t>
  </si>
  <si>
    <t>Energy transport and sale</t>
  </si>
  <si>
    <t>Industrial equipment and loss reduction</t>
  </si>
  <si>
    <t>Low-carbon vehicles and associated infrastructure</t>
  </si>
  <si>
    <t>Recovery and valorisation of bio-waste</t>
  </si>
  <si>
    <t>Structural redevelopment</t>
  </si>
  <si>
    <t>Support for low-carbon development</t>
  </si>
  <si>
    <t>Transmission and distribution system expansion</t>
  </si>
  <si>
    <t>Transmission line and sub station replacement</t>
  </si>
  <si>
    <t>Transport and urban development planning</t>
  </si>
  <si>
    <t>Urban transport retrofit or replacement</t>
  </si>
  <si>
    <t>Utilities and Services equipment</t>
  </si>
  <si>
    <t>7.9  By country</t>
  </si>
  <si>
    <t>7.10 Waste managed (whole portfolio)</t>
  </si>
  <si>
    <t>7.11 By country</t>
  </si>
  <si>
    <t>7.12 MEI: people who benefited</t>
  </si>
  <si>
    <t>Clean Transport**</t>
  </si>
  <si>
    <t>Renewable Energy project component  (Based on Portfolio)</t>
  </si>
  <si>
    <t>Circular Economy project component  (Based on Portfolio)</t>
  </si>
  <si>
    <t>m³ /annually</t>
  </si>
  <si>
    <t>Outstanding Green Bond issued amount as of year end 2024</t>
  </si>
  <si>
    <t>Climate resilience outcome data</t>
  </si>
  <si>
    <t>CLIMATE RESILIENCE OUTCOMES</t>
  </si>
  <si>
    <t xml:space="preserve">All Climate Resilience Outcomes </t>
  </si>
  <si>
    <t xml:space="preserve">No. projects </t>
  </si>
  <si>
    <t>Total Portfolio amount (EUR)</t>
  </si>
  <si>
    <t>Valorised climate resilience outcomes (EUR/yr)</t>
  </si>
  <si>
    <t>Increased water availability</t>
  </si>
  <si>
    <t>Physical climate resilience outcomes (Δ m3/yr)</t>
  </si>
  <si>
    <t>Increased energy availability</t>
  </si>
  <si>
    <t>Physical climate resilience outcomes (Δ GWh/yr)</t>
  </si>
  <si>
    <t>Increased agricultural potential</t>
  </si>
  <si>
    <t>Physical climate resilience outcomes (Δ tonnes/yr )</t>
  </si>
  <si>
    <t>Improved human health/productivity</t>
  </si>
  <si>
    <t>Physical climate resilience outcomes (Δ QALYs)</t>
  </si>
  <si>
    <t>Reduced weather-related disruption</t>
  </si>
  <si>
    <t>Physical climate resilience outcomes (days/yr)</t>
  </si>
  <si>
    <t>Reduced weather-related damage</t>
  </si>
  <si>
    <t xml:space="preserve">Physical climate resilience outcomes </t>
  </si>
  <si>
    <t>N/A</t>
  </si>
  <si>
    <t xml:space="preserve">** the same project, and the associated EBRD portfolio amount, may often deliver multiple climate resilience outcomes, therefore the total portfolio amount per climate resilience outcome summed does not equal the overall total portfolio amount </t>
  </si>
  <si>
    <t>8.2 CRPP impact (Summary) - pro rata values</t>
  </si>
  <si>
    <t>8.3 CRPP impact by physical climate risk category - full impact values</t>
  </si>
  <si>
    <t xml:space="preserve">VALORISED CLIMATE RESILIENCE OUTCOMES PER PHYSICAL CLIMATE RISK </t>
  </si>
  <si>
    <t xml:space="preserve">Accute Physical Climate Risks </t>
  </si>
  <si>
    <t>Extreme Heat Event</t>
  </si>
  <si>
    <t>Drought</t>
  </si>
  <si>
    <t xml:space="preserve">Extreme Mass Movement </t>
  </si>
  <si>
    <t>Flood</t>
  </si>
  <si>
    <t>Chronic Physical Climate Risks</t>
  </si>
  <si>
    <t>Increased Water Stress</t>
  </si>
  <si>
    <t xml:space="preserve">Increasing Mean Temperatures </t>
  </si>
  <si>
    <t>Sea-level Rise</t>
  </si>
  <si>
    <t>Erosion</t>
  </si>
  <si>
    <t xml:space="preserve">** the same project may often addres multiple physical climate risks, therefore the total number of projects per physical climate hazard summed does not equal the overall total number of projects </t>
  </si>
  <si>
    <t>8.4 CRPP impact by physical climate risk category - pro rata values</t>
  </si>
  <si>
    <t>Classification/country</t>
  </si>
  <si>
    <t>***Note: Approximately 1% of the Portfolio is allocated to pollution prevention and control (eligible project category)</t>
  </si>
  <si>
    <t>** Of the total CO2 equivalent annually, 545 kilotonnes are attributable to Scope 3. Typically, Scope 3 would be excluded from the EBRD’s project boundary and the reporting. However, if these impacts have significant mitigation benefits that underpin the rationale for the EBRD’s investment in the project, the Bank may choose to extend the boundary of the assessment to include these benefits in the reporting. For further information, please see: https://www.ebrd.com/documents/admin/ebrd-protocol-for-assessment-of-greenhouse-gas-emissions.pdf.</t>
  </si>
  <si>
    <t>Circular Economy**</t>
  </si>
  <si>
    <t>Acronyms and abbreviations</t>
  </si>
  <si>
    <t>Environmental Sustainability Bond (ESB)</t>
  </si>
  <si>
    <t>Climate Resilience Bond (CRB)</t>
  </si>
  <si>
    <t>Green Transition Bond (GTB)</t>
  </si>
  <si>
    <t>Health Bond (Health)</t>
  </si>
  <si>
    <t>Health Project Portfolio (HPP)</t>
  </si>
  <si>
    <t>Microfinance Bond (Micro)</t>
  </si>
  <si>
    <t>Microfinance Portfolio (MFP)</t>
  </si>
  <si>
    <t>GEFF</t>
  </si>
  <si>
    <t>Green Economy Finance Facilities</t>
  </si>
  <si>
    <t>1. Bond Issuance</t>
  </si>
  <si>
    <t>1.1/1.2/1.3/1.4</t>
  </si>
  <si>
    <t>1.1/1.8/1.9</t>
  </si>
  <si>
    <t>1.5/1.6/1.7/1.10/1.11</t>
  </si>
  <si>
    <t>For Green Bonds (ESB, CRB, GTB)</t>
  </si>
  <si>
    <t>For Social Bonds (Health and Micro)</t>
  </si>
  <si>
    <t>For Issuance by Currency (ESB,CRB,GTB,Health,Micro)</t>
  </si>
  <si>
    <t>2. GPP UoP</t>
  </si>
  <si>
    <t>3. CRPP UoP</t>
  </si>
  <si>
    <t>4. GTPP UoP</t>
  </si>
  <si>
    <t>5. HPP UoP</t>
  </si>
  <si>
    <t>6. Micro UoP</t>
  </si>
  <si>
    <t>7. GPP Impact</t>
  </si>
  <si>
    <t>8. CRPP Impact</t>
  </si>
  <si>
    <t>9. GTPP Impact</t>
  </si>
  <si>
    <t>10. HPP Impact</t>
  </si>
  <si>
    <t>Op. assets and Committed Undisbursed by classification</t>
  </si>
  <si>
    <t>Op. assets and  Committed Undisbursed by country</t>
  </si>
  <si>
    <t>Op. assets and  Committed Undisbursed by industry</t>
  </si>
  <si>
    <t>Utilisation of GPP since 2013</t>
  </si>
  <si>
    <t>Repayment by GPP Classification</t>
  </si>
  <si>
    <t>Key figures GPP</t>
  </si>
  <si>
    <t>Repayment by CRPP Classification</t>
  </si>
  <si>
    <t>Utilisation of CRPP since 2019</t>
  </si>
  <si>
    <t>Key figures CRPP</t>
  </si>
  <si>
    <t>Repayment by GTPP Classification</t>
  </si>
  <si>
    <t>Utilisation of GTPP since 2019</t>
  </si>
  <si>
    <t>GTPP Key Figures</t>
  </si>
  <si>
    <t>Op. Assets and Committed Undisbursed by category</t>
  </si>
  <si>
    <t>Op. Assets and Committed Undisbursed by country</t>
  </si>
  <si>
    <t>HPP Key figures</t>
  </si>
  <si>
    <t>Summary</t>
  </si>
  <si>
    <t>Energy Efficiency impact by country  (without GEFFs )</t>
  </si>
  <si>
    <t>Waste management projects</t>
  </si>
  <si>
    <t>Water projects impact by country</t>
  </si>
  <si>
    <t>Water projects people benefitting</t>
  </si>
  <si>
    <t>Renewable Energy and Energy Efficiency impact by category (without GEFFs)</t>
  </si>
  <si>
    <t>Renewable Energy impact by country (without GEFFs)</t>
  </si>
  <si>
    <t>Renewable Energy impact by mitigation activity (without GEFFs)</t>
  </si>
  <si>
    <t>Renewable Energy impact by mitigation sub class (without GEFFs)</t>
  </si>
  <si>
    <t>Energy Efficiency impact by mitigation activity (without GEFFs)</t>
  </si>
  <si>
    <t>Energy Efficiency impact by mitigation sub class (without GEFFs)</t>
  </si>
  <si>
    <t>GEFFs Impact by country (energy efficiency and renewable energy)</t>
  </si>
  <si>
    <t>GEFFs Impact by country ( renewable energy)</t>
  </si>
  <si>
    <t>8.1 CRPP impact (Summary) - full impact values</t>
  </si>
  <si>
    <t>CRPP impact (Summary) - full impact values</t>
  </si>
  <si>
    <t>CRPP impact (Summary) - pro rata values</t>
  </si>
  <si>
    <t>CRPP impact by physical climate risk category - full impact values</t>
  </si>
  <si>
    <t>CRPP impact by physical climate risk category - pro rata values</t>
  </si>
  <si>
    <t>CO2 equivalent savings, primary energy savings and water savings by classification (excluding GEFF)</t>
  </si>
  <si>
    <t>CO2 equivalent savings, primary energy savings and water savings by country (excluding GEFF)</t>
  </si>
  <si>
    <t>CO2 equivalent savings, primary energy savings and water savings by industry (excluding GEFF)</t>
  </si>
  <si>
    <t>CO2 equivalent savings, primary energy savings and water savings by classification (GEFF only)</t>
  </si>
  <si>
    <t>CO2 equivalent savings, primary energy savings and water savings by country (GEFF only)</t>
  </si>
  <si>
    <t>CO2 equivalent savings, primary energy savings and water savings by industry (GEFF only)</t>
  </si>
  <si>
    <t>Portfolio per industry</t>
  </si>
  <si>
    <t>Pharmaceutical and Medical Consumable Manufacturing (industry) country allocation</t>
  </si>
  <si>
    <t>Pharmaceutical and wholesale retail  per country allocation</t>
  </si>
  <si>
    <t>Healthcare per sub-segment, for example hospitals and labs</t>
  </si>
  <si>
    <t>Infrastructure hospital PPP per country</t>
  </si>
  <si>
    <t>For infrastructure Public/PPP and health care number of beds created across economies</t>
  </si>
  <si>
    <t>Average sized Sub-loan to end borrower</t>
  </si>
  <si>
    <t>Approximate number of Sub-loans</t>
  </si>
  <si>
    <t>TOTAL</t>
  </si>
  <si>
    <t>Country/Sector</t>
  </si>
  <si>
    <t>Approximately 20</t>
  </si>
  <si>
    <t>11.1 Key figures</t>
  </si>
  <si>
    <t>of which clients primarily serving micro sector/microfinance institutions</t>
  </si>
  <si>
    <t>Focus area/project objectives</t>
  </si>
  <si>
    <t>Projects focusing on attracting new MSME customers</t>
  </si>
  <si>
    <t>Projects focusing on women-led MSMEs and businesses</t>
  </si>
  <si>
    <t>6.1 By country/sector</t>
  </si>
  <si>
    <t>By country/sector</t>
  </si>
  <si>
    <t>MFP Key Figures</t>
  </si>
  <si>
    <t>6.2 Table: Key figures MFP</t>
  </si>
  <si>
    <t>11. Micro Impact</t>
  </si>
  <si>
    <t>Key figures</t>
  </si>
  <si>
    <t>Number of projects for focus area/project objectives with Partner Financial Institutions (PFIs)</t>
  </si>
  <si>
    <t>Please note that individual projects may contribute to multiple focus areas, which will result in double counting across reported "Number of projects with PFIs".</t>
  </si>
  <si>
    <t>11.2 Approximate number of projects for focus area/project objectives with Partner Financial Institutions (PFIs)</t>
  </si>
  <si>
    <t>Number of projects with PFIs (out of 210 projects)</t>
  </si>
  <si>
    <t>Number of Partner Financial Institutions (PFIs)</t>
  </si>
  <si>
    <r>
      <t xml:space="preserve">As at 30 June 2024 </t>
    </r>
    <r>
      <rPr>
        <sz val="10"/>
        <color rgb="FFFF0000"/>
        <rFont val="Calibri"/>
        <family val="2"/>
        <scheme val="minor"/>
      </rPr>
      <t>(note that this reporting is 1H24 due to the time lag of collating information from the PFIs)</t>
    </r>
  </si>
  <si>
    <t>Projects focusing on a target / underserved region (typically outside cities / urban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</si>
</sst>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_(* #,##0_);_(* \(#,##0\);_(* &quot;-&quot;??_);_(@_)"/>
    <numFmt numFmtId="166" formatCode="_(* #,##0.0_);_(* \(#,##0.0\);_(* &quot;-&quot;??_);_(@_)"/>
    <numFmt numFmtId="167" formatCode="#,##0.0"/>
    <numFmt numFmtId="168" formatCode="#,##0.0;\-#,##0.0"/>
    <numFmt numFmtId="169" formatCode="_-* #,##0.0_-;\-* #,##0.0_-;_-* &quot;-&quot;??_-;_-@_-"/>
    <numFmt numFmtId="170" formatCode="#,##0_ ;\-#,##0\ "/>
    <numFmt numFmtId="171" formatCode="0.0"/>
    <numFmt numFmtId="172" formatCode="#,##0.0_ ;\-#,##0.0\ "/>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4"/>
      <color rgb="FFFF0000"/>
      <name val="Calibri"/>
      <family val="2"/>
      <scheme val="minor"/>
    </font>
    <font>
      <sz val="10"/>
      <color rgb="FFFF0000"/>
      <name val="Calibri"/>
      <family val="2"/>
      <scheme val="minor"/>
    </font>
    <font>
      <b/>
      <sz val="11"/>
      <color theme="1"/>
      <name val="Calibri"/>
      <family val="2"/>
    </font>
    <font>
      <sz val="11"/>
      <name val="Calibri"/>
      <family val="2"/>
      <scheme val="minor"/>
    </font>
    <font>
      <b/>
      <sz val="11"/>
      <color theme="1"/>
      <name val="Calibri"/>
      <family val="2"/>
    </font>
    <font>
      <sz val="10"/>
      <color theme="1"/>
      <name val="Tahoma"/>
      <family val="2"/>
    </font>
    <font>
      <b/>
      <sz val="10"/>
      <color theme="1"/>
      <name val="Tahoma"/>
      <family val="2"/>
    </font>
    <font>
      <sz val="10"/>
      <name val="Tahoma"/>
      <family val="2"/>
    </font>
    <font>
      <sz val="14"/>
      <color rgb="FFFF0000"/>
      <name val="Calibri"/>
      <family val="2"/>
    </font>
    <font>
      <sz val="11"/>
      <color theme="1"/>
      <name val="Calibri"/>
      <family val="2"/>
    </font>
    <font>
      <sz val="11"/>
      <color theme="1"/>
      <name val="Cambria"/>
      <family val="1"/>
    </font>
    <font>
      <sz val="11"/>
      <color rgb="FFFF0000"/>
      <name val="Calibri"/>
      <family val="2"/>
      <scheme val="minor"/>
    </font>
    <font>
      <sz val="10"/>
      <color rgb="FFFF0000"/>
      <name val="Tahoma"/>
      <family val="2"/>
    </font>
    <font>
      <b/>
      <sz val="11"/>
      <color rgb="FF000000"/>
      <name val="Calibri"/>
      <family val="2"/>
    </font>
    <font>
      <sz val="11"/>
      <color rgb="FF000000"/>
      <name val="Calibri"/>
      <family val="2"/>
    </font>
    <font>
      <sz val="11"/>
      <name val="Calibri"/>
      <family val="2"/>
    </font>
    <font>
      <sz val="8"/>
      <color theme="1"/>
      <name val="Calibri"/>
      <family val="2"/>
      <scheme val="minor"/>
    </font>
    <font>
      <sz val="9"/>
      <name val="Calibri"/>
      <family val="2"/>
    </font>
    <font>
      <sz val="9"/>
      <name val="Calibri"/>
      <family val="2"/>
      <scheme val="minor"/>
    </font>
    <font>
      <sz val="14"/>
      <color theme="1"/>
      <name val="Calibri"/>
      <family val="2"/>
      <scheme val="minor"/>
    </font>
    <font>
      <sz val="14"/>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vertAlign val="subscript"/>
      <sz val="12"/>
      <color rgb="FFFF0000"/>
      <name val="Calibri"/>
      <family val="2"/>
      <scheme val="minor"/>
    </font>
    <font>
      <b/>
      <sz val="11"/>
      <color theme="0"/>
      <name val="Calibri"/>
      <family val="2"/>
    </font>
    <font>
      <b/>
      <sz val="12"/>
      <color theme="0"/>
      <name val="Calibri"/>
      <family val="2"/>
    </font>
    <font>
      <b/>
      <sz val="11"/>
      <color rgb="FF000000"/>
      <name val="Calibri"/>
      <family val="2"/>
      <scheme val="minor"/>
    </font>
    <font>
      <sz val="11"/>
      <color rgb="FF000000"/>
      <name val="Calibri"/>
      <family val="2"/>
      <scheme val="minor"/>
    </font>
    <font>
      <b/>
      <sz val="10"/>
      <color rgb="FF000000"/>
      <name val="Calibri"/>
      <family val="2"/>
    </font>
    <font>
      <sz val="10"/>
      <color rgb="FF000000"/>
      <name val="Calibri"/>
      <family val="2"/>
    </font>
    <font>
      <sz val="10"/>
      <name val="Calibri"/>
      <family val="2"/>
    </font>
    <font>
      <b/>
      <sz val="11"/>
      <color rgb="FF000000"/>
      <name val="Aptos Narrow"/>
      <family val="2"/>
    </font>
    <font>
      <sz val="11"/>
      <color rgb="FF000000"/>
      <name val="Aptos Narrow"/>
      <family val="2"/>
    </font>
    <font>
      <sz val="11"/>
      <color theme="0" tint="-0.249977111117893"/>
      <name val="Aptos Narrow"/>
      <family val="2"/>
    </font>
    <font>
      <sz val="9"/>
      <color theme="1"/>
      <name val="Calibri"/>
      <family val="2"/>
      <scheme val="minor"/>
    </font>
    <font>
      <u/>
      <sz val="11"/>
      <color theme="1"/>
      <name val="Calibri"/>
      <family val="2"/>
      <scheme val="minor"/>
    </font>
    <font>
      <u/>
      <sz val="11"/>
      <color theme="10"/>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s>
  <fills count="1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4472C4"/>
        <bgColor rgb="FF000000"/>
      </patternFill>
    </fill>
    <fill>
      <patternFill patternType="solid">
        <fgColor rgb="FFB4C6E7"/>
        <bgColor rgb="FF000000"/>
      </patternFill>
    </fill>
    <fill>
      <patternFill patternType="solid">
        <fgColor rgb="FFD9E1F2"/>
        <bgColor rgb="FF000000"/>
      </patternFill>
    </fill>
    <fill>
      <patternFill patternType="solid">
        <fgColor theme="5" tint="0.79998168889431442"/>
        <bgColor indexed="64"/>
      </patternFill>
    </fill>
    <fill>
      <patternFill patternType="solid">
        <fgColor theme="4" tint="-0.249977111117893"/>
        <bgColor rgb="FF000000"/>
      </patternFill>
    </fill>
    <fill>
      <patternFill patternType="solid">
        <fgColor theme="4" tint="0.59999389629810485"/>
        <bgColor indexed="64"/>
      </patternFill>
    </fill>
    <fill>
      <patternFill patternType="solid">
        <fgColor rgb="FF9BC2E6"/>
        <bgColor rgb="FF000000"/>
      </patternFill>
    </fill>
    <fill>
      <patternFill patternType="solid">
        <fgColor rgb="FFBDD7EE"/>
        <bgColor rgb="FF000000"/>
      </patternFill>
    </fill>
    <fill>
      <patternFill patternType="solid">
        <fgColor rgb="FFDDEBF7"/>
        <bgColor rgb="FF000000"/>
      </patternFill>
    </fill>
    <fill>
      <patternFill patternType="solid">
        <fgColor theme="4" tint="0.79998168889431442"/>
        <bgColor rgb="FF000000"/>
      </patternFill>
    </fill>
    <fill>
      <patternFill patternType="solid">
        <fgColor theme="4" tint="0.59999389629810485"/>
        <bgColor rgb="FF000000"/>
      </patternFill>
    </fill>
    <fill>
      <patternFill patternType="solid">
        <fgColor rgb="FFA1D9D3"/>
        <bgColor rgb="FF000000"/>
      </patternFill>
    </fill>
    <fill>
      <patternFill patternType="solid">
        <fgColor theme="8" tint="0.39997558519241921"/>
        <bgColor rgb="FF000000"/>
      </patternFill>
    </fill>
    <fill>
      <patternFill patternType="solid">
        <fgColor theme="8" tint="0.79998168889431442"/>
        <bgColor rgb="FF000000"/>
      </patternFill>
    </fill>
    <fill>
      <patternFill patternType="solid">
        <fgColor theme="0"/>
        <bgColor indexed="64"/>
      </patternFill>
    </fill>
  </fills>
  <borders count="49">
    <border>
      <left/>
      <right/>
      <top/>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808080"/>
      </right>
      <top style="medium">
        <color indexed="64"/>
      </top>
      <bottom/>
      <diagonal/>
    </border>
    <border>
      <left style="thin">
        <color rgb="FF808080"/>
      </left>
      <right style="thin">
        <color rgb="FF808080"/>
      </right>
      <top style="medium">
        <color indexed="64"/>
      </top>
      <bottom/>
      <diagonal/>
    </border>
    <border>
      <left style="thin">
        <color rgb="FF808080"/>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rgb="FF808080"/>
      </right>
      <top style="medium">
        <color indexed="64"/>
      </top>
      <bottom style="medium">
        <color indexed="64"/>
      </bottom>
      <diagonal/>
    </border>
    <border>
      <left style="thin">
        <color rgb="FF808080"/>
      </left>
      <right style="thin">
        <color rgb="FF808080"/>
      </right>
      <top style="medium">
        <color indexed="64"/>
      </top>
      <bottom style="medium">
        <color indexed="64"/>
      </bottom>
      <diagonal/>
    </border>
    <border>
      <left style="thin">
        <color rgb="FF808080"/>
      </left>
      <right style="medium">
        <color indexed="64"/>
      </right>
      <top style="medium">
        <color indexed="64"/>
      </top>
      <bottom style="medium">
        <color indexed="64"/>
      </bottom>
      <diagonal/>
    </border>
    <border>
      <left style="thin">
        <color rgb="FF808080"/>
      </left>
      <right style="thin">
        <color rgb="FF808080"/>
      </right>
      <top/>
      <bottom/>
      <diagonal/>
    </border>
    <border>
      <left style="thin">
        <color rgb="FF808080"/>
      </left>
      <right style="medium">
        <color indexed="64"/>
      </right>
      <top/>
      <bottom/>
      <diagonal/>
    </border>
    <border>
      <left style="thin">
        <color rgb="FF808080"/>
      </left>
      <right style="thin">
        <color rgb="FF808080"/>
      </right>
      <top/>
      <bottom style="medium">
        <color indexed="64"/>
      </bottom>
      <diagonal/>
    </border>
    <border>
      <left style="thin">
        <color rgb="FF808080"/>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0" fontId="18" fillId="0" borderId="0"/>
    <xf numFmtId="43" fontId="1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0" fontId="40" fillId="0" borderId="0" applyNumberFormat="0" applyFill="0" applyBorder="0" applyAlignment="0" applyProtection="0"/>
  </cellStyleXfs>
  <cellXfs count="285">
    <xf numFmtId="0" fontId="0" fillId="0" borderId="0" xfId="0"/>
    <xf numFmtId="0" fontId="3" fillId="0" borderId="0" xfId="0" applyFont="1"/>
    <xf numFmtId="0" fontId="4" fillId="0" borderId="0" xfId="0" applyFont="1"/>
    <xf numFmtId="0" fontId="5" fillId="2" borderId="1" xfId="0" applyFont="1" applyFill="1" applyBorder="1"/>
    <xf numFmtId="0" fontId="0" fillId="0" borderId="0" xfId="0" applyAlignment="1">
      <alignment horizontal="left"/>
    </xf>
    <xf numFmtId="0" fontId="5" fillId="2" borderId="2" xfId="0" applyFont="1" applyFill="1" applyBorder="1" applyAlignment="1">
      <alignment horizontal="left"/>
    </xf>
    <xf numFmtId="164" fontId="0" fillId="0" borderId="0" xfId="1" applyNumberFormat="1" applyFont="1"/>
    <xf numFmtId="164" fontId="5" fillId="2" borderId="2" xfId="1" applyNumberFormat="1" applyFont="1" applyFill="1" applyBorder="1"/>
    <xf numFmtId="0" fontId="6" fillId="0" borderId="0" xfId="0" applyFont="1" applyAlignment="1">
      <alignment horizontal="left"/>
    </xf>
    <xf numFmtId="164" fontId="5" fillId="2" borderId="1" xfId="0" applyNumberFormat="1" applyFont="1" applyFill="1" applyBorder="1"/>
    <xf numFmtId="164" fontId="7" fillId="2" borderId="1" xfId="0" applyNumberFormat="1" applyFont="1" applyFill="1" applyBorder="1"/>
    <xf numFmtId="164" fontId="0" fillId="0" borderId="0" xfId="0" applyNumberFormat="1"/>
    <xf numFmtId="0" fontId="3" fillId="0" borderId="0" xfId="0" applyFont="1" applyAlignment="1">
      <alignment horizontal="left"/>
    </xf>
    <xf numFmtId="164" fontId="5" fillId="2" borderId="2" xfId="0" applyNumberFormat="1" applyFont="1" applyFill="1" applyBorder="1"/>
    <xf numFmtId="0" fontId="8" fillId="0" borderId="0" xfId="3"/>
    <xf numFmtId="17" fontId="9" fillId="3" borderId="0" xfId="3" applyNumberFormat="1" applyFont="1" applyFill="1"/>
    <xf numFmtId="17" fontId="2" fillId="3" borderId="0" xfId="0" applyNumberFormat="1" applyFont="1" applyFill="1" applyAlignment="1">
      <alignment horizontal="right"/>
    </xf>
    <xf numFmtId="164" fontId="8" fillId="0" borderId="0" xfId="4" applyNumberFormat="1" applyFont="1"/>
    <xf numFmtId="164" fontId="8" fillId="0" borderId="0" xfId="4" applyNumberFormat="1" applyFont="1" applyFill="1"/>
    <xf numFmtId="0" fontId="8" fillId="0" borderId="0" xfId="3" applyAlignment="1">
      <alignment wrapText="1"/>
    </xf>
    <xf numFmtId="9" fontId="0" fillId="0" borderId="0" xfId="2" applyFont="1"/>
    <xf numFmtId="0" fontId="7" fillId="0" borderId="1" xfId="0" applyFont="1" applyBorder="1" applyAlignment="1">
      <alignment horizontal="left"/>
    </xf>
    <xf numFmtId="164" fontId="7" fillId="0" borderId="1" xfId="0" applyNumberFormat="1" applyFont="1" applyBorder="1"/>
    <xf numFmtId="0" fontId="0" fillId="0" borderId="0" xfId="0" applyAlignment="1">
      <alignment horizontal="left" indent="1"/>
    </xf>
    <xf numFmtId="0" fontId="7" fillId="2" borderId="2" xfId="0" applyFont="1" applyFill="1" applyBorder="1" applyAlignment="1">
      <alignment horizontal="left"/>
    </xf>
    <xf numFmtId="164" fontId="7" fillId="2" borderId="2" xfId="0" applyNumberFormat="1" applyFont="1" applyFill="1" applyBorder="1"/>
    <xf numFmtId="2" fontId="0" fillId="0" borderId="0" xfId="0" applyNumberFormat="1"/>
    <xf numFmtId="0" fontId="4" fillId="0" borderId="0" xfId="0" applyFont="1" applyAlignment="1">
      <alignment vertical="center"/>
    </xf>
    <xf numFmtId="0" fontId="2" fillId="2" borderId="1" xfId="0" applyFont="1" applyFill="1" applyBorder="1"/>
    <xf numFmtId="43" fontId="5" fillId="2" borderId="1" xfId="1" applyFont="1" applyFill="1" applyBorder="1"/>
    <xf numFmtId="164" fontId="10" fillId="0" borderId="0" xfId="4" applyNumberFormat="1" applyFont="1"/>
    <xf numFmtId="3" fontId="6" fillId="0" borderId="0" xfId="0" applyNumberFormat="1" applyFont="1"/>
    <xf numFmtId="164" fontId="6" fillId="0" borderId="0" xfId="0" applyNumberFormat="1" applyFont="1"/>
    <xf numFmtId="3" fontId="0" fillId="0" borderId="0" xfId="0" applyNumberFormat="1"/>
    <xf numFmtId="9" fontId="6" fillId="0" borderId="0" xfId="2" applyFont="1"/>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xf>
    <xf numFmtId="0" fontId="13" fillId="0" borderId="0" xfId="0" applyFont="1" applyAlignment="1">
      <alignment horizontal="right" vertical="center" wrapText="1"/>
    </xf>
    <xf numFmtId="0" fontId="12" fillId="0" borderId="0" xfId="0" applyFont="1" applyAlignment="1">
      <alignment horizontal="left" vertical="center" wrapText="1" indent="2"/>
    </xf>
    <xf numFmtId="164" fontId="5" fillId="2" borderId="1" xfId="1" applyNumberFormat="1" applyFont="1" applyFill="1" applyBorder="1"/>
    <xf numFmtId="0" fontId="5" fillId="0" borderId="1" xfId="0" applyFont="1" applyBorder="1" applyAlignment="1">
      <alignment horizontal="left"/>
    </xf>
    <xf numFmtId="164" fontId="5" fillId="0" borderId="1" xfId="0" applyNumberFormat="1" applyFont="1" applyBorder="1"/>
    <xf numFmtId="0" fontId="7" fillId="2" borderId="1" xfId="0" applyFont="1" applyFill="1" applyBorder="1"/>
    <xf numFmtId="0" fontId="9" fillId="2" borderId="1" xfId="0" applyFont="1" applyFill="1" applyBorder="1"/>
    <xf numFmtId="9" fontId="0" fillId="0" borderId="0" xfId="2" applyFont="1" applyFill="1"/>
    <xf numFmtId="9" fontId="0" fillId="0" borderId="0" xfId="0" applyNumberFormat="1"/>
    <xf numFmtId="0" fontId="6" fillId="0" borderId="0" xfId="0" applyFont="1"/>
    <xf numFmtId="4" fontId="0" fillId="0" borderId="0" xfId="0" applyNumberFormat="1"/>
    <xf numFmtId="1" fontId="0" fillId="0" borderId="0" xfId="0" applyNumberFormat="1"/>
    <xf numFmtId="38" fontId="0" fillId="0" borderId="0" xfId="0" applyNumberFormat="1"/>
    <xf numFmtId="165" fontId="0" fillId="0" borderId="0" xfId="0" applyNumberFormat="1"/>
    <xf numFmtId="166" fontId="0" fillId="0" borderId="0" xfId="0" applyNumberFormat="1"/>
    <xf numFmtId="0" fontId="14" fillId="0" borderId="0" xfId="0" applyFont="1"/>
    <xf numFmtId="0" fontId="15" fillId="0" borderId="9" xfId="0" applyFont="1" applyBorder="1" applyAlignment="1">
      <alignment horizontal="left" indent="3"/>
    </xf>
    <xf numFmtId="0" fontId="14" fillId="0" borderId="10" xfId="0" applyFont="1" applyBorder="1"/>
    <xf numFmtId="0" fontId="14" fillId="0" borderId="6" xfId="0" applyFont="1" applyBorder="1"/>
    <xf numFmtId="164" fontId="0" fillId="0" borderId="11" xfId="1" applyNumberFormat="1" applyFont="1" applyBorder="1" applyAlignment="1">
      <alignment horizontal="left" indent="4"/>
    </xf>
    <xf numFmtId="43" fontId="0" fillId="0" borderId="0" xfId="1" applyFont="1" applyBorder="1"/>
    <xf numFmtId="43" fontId="0" fillId="0" borderId="0" xfId="1" applyFont="1" applyFill="1" applyBorder="1"/>
    <xf numFmtId="164" fontId="0" fillId="0" borderId="7" xfId="1" applyNumberFormat="1" applyFont="1" applyFill="1" applyBorder="1"/>
    <xf numFmtId="164" fontId="0" fillId="0" borderId="11" xfId="1" applyNumberFormat="1" applyFont="1" applyBorder="1" applyAlignment="1">
      <alignment horizontal="left" indent="3"/>
    </xf>
    <xf numFmtId="164" fontId="6" fillId="0" borderId="11" xfId="1" applyNumberFormat="1" applyFont="1" applyBorder="1" applyAlignment="1">
      <alignment horizontal="left" indent="3"/>
    </xf>
    <xf numFmtId="43" fontId="6" fillId="0" borderId="0" xfId="1" applyFont="1" applyBorder="1"/>
    <xf numFmtId="43" fontId="6" fillId="0" borderId="0" xfId="1" applyFont="1" applyFill="1" applyBorder="1"/>
    <xf numFmtId="164" fontId="6" fillId="0" borderId="0" xfId="1" applyNumberFormat="1" applyFont="1" applyFill="1" applyBorder="1"/>
    <xf numFmtId="164" fontId="6" fillId="0" borderId="0" xfId="1" applyNumberFormat="1" applyFont="1" applyBorder="1"/>
    <xf numFmtId="1" fontId="6" fillId="0" borderId="0" xfId="0" applyNumberFormat="1" applyFont="1"/>
    <xf numFmtId="0" fontId="2" fillId="0" borderId="13" xfId="0" applyFont="1" applyBorder="1" applyAlignment="1">
      <alignment horizontal="left"/>
    </xf>
    <xf numFmtId="164" fontId="2" fillId="0" borderId="13" xfId="0" applyNumberFormat="1" applyFont="1" applyBorder="1"/>
    <xf numFmtId="164" fontId="6" fillId="0" borderId="14" xfId="1" applyNumberFormat="1" applyFont="1" applyFill="1" applyBorder="1"/>
    <xf numFmtId="0" fontId="2" fillId="2" borderId="0" xfId="0" applyFont="1" applyFill="1"/>
    <xf numFmtId="3" fontId="0" fillId="0" borderId="0" xfId="1" applyNumberFormat="1" applyFont="1" applyFill="1"/>
    <xf numFmtId="164" fontId="0" fillId="0" borderId="0" xfId="1" applyNumberFormat="1" applyFont="1" applyFill="1"/>
    <xf numFmtId="0" fontId="0" fillId="0" borderId="0" xfId="1" applyNumberFormat="1" applyFont="1"/>
    <xf numFmtId="1" fontId="6" fillId="0" borderId="0" xfId="1" applyNumberFormat="1" applyFont="1"/>
    <xf numFmtId="0" fontId="2" fillId="2" borderId="2" xfId="0" applyFont="1" applyFill="1" applyBorder="1" applyAlignment="1">
      <alignment horizontal="left"/>
    </xf>
    <xf numFmtId="165" fontId="2" fillId="2" borderId="2" xfId="0" applyNumberFormat="1" applyFont="1" applyFill="1" applyBorder="1"/>
    <xf numFmtId="0" fontId="2" fillId="3" borderId="0" xfId="1" applyNumberFormat="1" applyFont="1" applyFill="1"/>
    <xf numFmtId="1" fontId="0" fillId="0" borderId="0" xfId="1" applyNumberFormat="1" applyFont="1"/>
    <xf numFmtId="1" fontId="2" fillId="2" borderId="2" xfId="0" applyNumberFormat="1" applyFont="1" applyFill="1" applyBorder="1"/>
    <xf numFmtId="0" fontId="17" fillId="5" borderId="3" xfId="0" applyFont="1" applyFill="1" applyBorder="1"/>
    <xf numFmtId="0" fontId="17" fillId="6" borderId="15" xfId="0" applyFont="1" applyFill="1" applyBorder="1"/>
    <xf numFmtId="0" fontId="17" fillId="6" borderId="3" xfId="0" applyFont="1" applyFill="1" applyBorder="1"/>
    <xf numFmtId="0" fontId="17" fillId="6" borderId="7" xfId="0" applyFont="1" applyFill="1" applyBorder="1"/>
    <xf numFmtId="0" fontId="17" fillId="5" borderId="16" xfId="0" applyFont="1" applyFill="1" applyBorder="1"/>
    <xf numFmtId="0" fontId="17" fillId="5" borderId="15" xfId="0" applyFont="1" applyFill="1" applyBorder="1"/>
    <xf numFmtId="0" fontId="19" fillId="0" borderId="0" xfId="0" applyFont="1"/>
    <xf numFmtId="0" fontId="20" fillId="0" borderId="0" xfId="0" applyFont="1"/>
    <xf numFmtId="0" fontId="17" fillId="0" borderId="0" xfId="0" applyFont="1"/>
    <xf numFmtId="0" fontId="21" fillId="0" borderId="0" xfId="0" applyFont="1"/>
    <xf numFmtId="0" fontId="22" fillId="7" borderId="0" xfId="0" applyFont="1" applyFill="1"/>
    <xf numFmtId="0" fontId="23" fillId="7" borderId="0" xfId="0" applyFont="1" applyFill="1"/>
    <xf numFmtId="168" fontId="0" fillId="0" borderId="0" xfId="0" applyNumberFormat="1"/>
    <xf numFmtId="37" fontId="0" fillId="0" borderId="0" xfId="0" applyNumberFormat="1"/>
    <xf numFmtId="0" fontId="5" fillId="2" borderId="2" xfId="0" applyFont="1" applyFill="1" applyBorder="1"/>
    <xf numFmtId="37" fontId="5" fillId="2" borderId="2" xfId="0" applyNumberFormat="1" applyFont="1" applyFill="1" applyBorder="1"/>
    <xf numFmtId="43" fontId="5" fillId="2" borderId="1" xfId="0" applyNumberFormat="1" applyFont="1" applyFill="1" applyBorder="1"/>
    <xf numFmtId="168" fontId="5" fillId="2" borderId="2" xfId="0" applyNumberFormat="1" applyFont="1" applyFill="1" applyBorder="1"/>
    <xf numFmtId="43" fontId="7" fillId="2" borderId="1" xfId="0" applyNumberFormat="1" applyFont="1" applyFill="1" applyBorder="1"/>
    <xf numFmtId="0" fontId="9" fillId="2" borderId="1" xfId="0" applyFont="1" applyFill="1" applyBorder="1" applyAlignment="1">
      <alignment horizontal="right"/>
    </xf>
    <xf numFmtId="43" fontId="0" fillId="0" borderId="0" xfId="0" applyNumberFormat="1"/>
    <xf numFmtId="169" fontId="0" fillId="0" borderId="0" xfId="1" applyNumberFormat="1" applyFont="1"/>
    <xf numFmtId="0" fontId="9" fillId="2" borderId="2" xfId="0" applyFont="1" applyFill="1" applyBorder="1" applyAlignment="1">
      <alignment horizontal="left"/>
    </xf>
    <xf numFmtId="43" fontId="9" fillId="2" borderId="2" xfId="1" applyFont="1" applyFill="1" applyBorder="1" applyAlignment="1">
      <alignment horizontal="left"/>
    </xf>
    <xf numFmtId="169" fontId="9" fillId="2" borderId="2" xfId="1" applyNumberFormat="1" applyFont="1" applyFill="1" applyBorder="1" applyAlignment="1">
      <alignment horizontal="left"/>
    </xf>
    <xf numFmtId="43" fontId="0" fillId="0" borderId="0" xfId="1" applyFont="1"/>
    <xf numFmtId="170" fontId="0" fillId="0" borderId="0" xfId="0" applyNumberFormat="1"/>
    <xf numFmtId="170" fontId="5" fillId="2" borderId="2" xfId="0" applyNumberFormat="1" applyFont="1" applyFill="1" applyBorder="1"/>
    <xf numFmtId="164" fontId="9" fillId="2" borderId="1" xfId="1" applyNumberFormat="1" applyFont="1" applyFill="1" applyBorder="1"/>
    <xf numFmtId="0" fontId="25" fillId="5" borderId="15" xfId="0" applyFont="1" applyFill="1" applyBorder="1"/>
    <xf numFmtId="0" fontId="25" fillId="6" borderId="15" xfId="0" applyFont="1" applyFill="1" applyBorder="1"/>
    <xf numFmtId="0" fontId="26" fillId="6" borderId="15" xfId="0" applyFont="1" applyFill="1" applyBorder="1"/>
    <xf numFmtId="0" fontId="26" fillId="5" borderId="15" xfId="0" applyFont="1" applyFill="1" applyBorder="1"/>
    <xf numFmtId="3" fontId="26" fillId="6" borderId="15" xfId="0" applyNumberFormat="1" applyFont="1" applyFill="1" applyBorder="1"/>
    <xf numFmtId="0" fontId="21" fillId="0" borderId="0" xfId="0" applyFont="1" applyAlignment="1">
      <alignment wrapText="1"/>
    </xf>
    <xf numFmtId="164" fontId="26" fillId="6" borderId="15" xfId="1" applyNumberFormat="1" applyFont="1" applyFill="1" applyBorder="1"/>
    <xf numFmtId="0" fontId="0" fillId="2" borderId="1" xfId="0" applyFill="1" applyBorder="1"/>
    <xf numFmtId="0" fontId="5" fillId="0" borderId="1" xfId="0" applyFont="1" applyBorder="1"/>
    <xf numFmtId="164" fontId="5" fillId="0" borderId="1" xfId="1" applyNumberFormat="1" applyFont="1" applyBorder="1"/>
    <xf numFmtId="0" fontId="0" fillId="2" borderId="0" xfId="0" applyFill="1"/>
    <xf numFmtId="164" fontId="2" fillId="0" borderId="16" xfId="0" applyNumberFormat="1" applyFont="1" applyBorder="1"/>
    <xf numFmtId="3" fontId="6" fillId="0" borderId="0" xfId="0" applyNumberFormat="1" applyFont="1" applyAlignment="1">
      <alignment vertical="center"/>
    </xf>
    <xf numFmtId="164" fontId="6" fillId="0" borderId="0" xfId="1" applyNumberFormat="1" applyFont="1" applyFill="1" applyAlignment="1">
      <alignment horizontal="right" vertical="center"/>
    </xf>
    <xf numFmtId="0" fontId="28" fillId="8" borderId="3" xfId="0" applyFont="1" applyFill="1" applyBorder="1" applyAlignment="1">
      <alignment wrapText="1"/>
    </xf>
    <xf numFmtId="0" fontId="28" fillId="8" borderId="3" xfId="0" applyFont="1" applyFill="1" applyBorder="1"/>
    <xf numFmtId="167" fontId="28" fillId="8" borderId="3" xfId="0" applyNumberFormat="1" applyFont="1" applyFill="1" applyBorder="1" applyAlignment="1">
      <alignment horizontal="center"/>
    </xf>
    <xf numFmtId="0" fontId="29" fillId="4" borderId="15" xfId="0" applyFont="1" applyFill="1" applyBorder="1"/>
    <xf numFmtId="0" fontId="29" fillId="4" borderId="15" xfId="0" applyFont="1" applyFill="1" applyBorder="1" applyAlignment="1">
      <alignment horizontal="center"/>
    </xf>
    <xf numFmtId="0" fontId="17" fillId="6" borderId="8" xfId="0" applyFont="1" applyFill="1" applyBorder="1"/>
    <xf numFmtId="0" fontId="18" fillId="6" borderId="15" xfId="0" applyFont="1" applyFill="1" applyBorder="1" applyAlignment="1">
      <alignment horizontal="center"/>
    </xf>
    <xf numFmtId="3" fontId="18" fillId="6" borderId="15" xfId="0" applyNumberFormat="1" applyFont="1" applyFill="1" applyBorder="1" applyAlignment="1">
      <alignment horizontal="center"/>
    </xf>
    <xf numFmtId="3" fontId="18" fillId="6" borderId="7" xfId="0" applyNumberFormat="1" applyFont="1" applyFill="1" applyBorder="1" applyAlignment="1">
      <alignment horizontal="center"/>
    </xf>
    <xf numFmtId="0" fontId="18" fillId="5" borderId="16" xfId="0" applyFont="1" applyFill="1" applyBorder="1" applyAlignment="1">
      <alignment horizontal="center"/>
    </xf>
    <xf numFmtId="0" fontId="18" fillId="5" borderId="15" xfId="0" applyFont="1" applyFill="1" applyBorder="1" applyAlignment="1">
      <alignment horizontal="center"/>
    </xf>
    <xf numFmtId="3" fontId="18" fillId="5" borderId="15" xfId="0" applyNumberFormat="1" applyFont="1" applyFill="1" applyBorder="1" applyAlignment="1">
      <alignment horizontal="center"/>
    </xf>
    <xf numFmtId="0" fontId="17" fillId="5" borderId="15" xfId="0" applyFont="1" applyFill="1" applyBorder="1" applyAlignment="1">
      <alignment horizontal="center"/>
    </xf>
    <xf numFmtId="3" fontId="17" fillId="5" borderId="15" xfId="0" applyNumberFormat="1" applyFont="1" applyFill="1" applyBorder="1" applyAlignment="1">
      <alignment horizontal="center"/>
    </xf>
    <xf numFmtId="0" fontId="0" fillId="0" borderId="0" xfId="0" applyAlignment="1">
      <alignment horizontal="left" vertical="top"/>
    </xf>
    <xf numFmtId="0" fontId="22" fillId="0" borderId="0" xfId="0" applyFont="1"/>
    <xf numFmtId="164" fontId="0" fillId="0" borderId="0" xfId="0" applyNumberFormat="1" applyAlignment="1">
      <alignment horizontal="left"/>
    </xf>
    <xf numFmtId="164" fontId="5" fillId="2" borderId="2" xfId="0" applyNumberFormat="1" applyFont="1" applyFill="1" applyBorder="1" applyAlignment="1">
      <alignment horizontal="left"/>
    </xf>
    <xf numFmtId="43" fontId="7" fillId="2" borderId="1" xfId="5" applyFont="1" applyFill="1" applyBorder="1"/>
    <xf numFmtId="0" fontId="31" fillId="5" borderId="15" xfId="0" applyFont="1" applyFill="1" applyBorder="1"/>
    <xf numFmtId="3" fontId="26" fillId="5" borderId="15" xfId="0" applyNumberFormat="1" applyFont="1" applyFill="1" applyBorder="1"/>
    <xf numFmtId="167" fontId="26" fillId="6" borderId="15" xfId="0" applyNumberFormat="1" applyFont="1" applyFill="1" applyBorder="1"/>
    <xf numFmtId="0" fontId="33" fillId="11" borderId="15" xfId="7" applyFont="1" applyFill="1" applyBorder="1"/>
    <xf numFmtId="0" fontId="33" fillId="12" borderId="15" xfId="7" applyFont="1" applyFill="1" applyBorder="1"/>
    <xf numFmtId="164" fontId="2" fillId="0" borderId="0" xfId="0" applyNumberFormat="1" applyFont="1"/>
    <xf numFmtId="164" fontId="2" fillId="0" borderId="14" xfId="1" applyNumberFormat="1" applyFont="1" applyFill="1" applyBorder="1" applyAlignment="1">
      <alignment horizontal="left" indent="3"/>
    </xf>
    <xf numFmtId="164" fontId="6" fillId="0" borderId="11" xfId="1" applyNumberFormat="1" applyFont="1" applyBorder="1"/>
    <xf numFmtId="164" fontId="2" fillId="0" borderId="17" xfId="1" applyNumberFormat="1" applyFont="1" applyFill="1" applyBorder="1" applyAlignment="1">
      <alignment horizontal="left" indent="3"/>
    </xf>
    <xf numFmtId="164" fontId="2" fillId="0" borderId="13" xfId="1" applyNumberFormat="1" applyFont="1" applyFill="1" applyBorder="1" applyAlignment="1">
      <alignment horizontal="left" indent="3"/>
    </xf>
    <xf numFmtId="0" fontId="35" fillId="0" borderId="0" xfId="0" applyFont="1" applyAlignment="1">
      <alignment vertical="center"/>
    </xf>
    <xf numFmtId="170" fontId="35" fillId="0" borderId="0" xfId="1" applyNumberFormat="1" applyFont="1" applyFill="1" applyBorder="1" applyAlignment="1">
      <alignment horizontal="center"/>
    </xf>
    <xf numFmtId="172" fontId="35" fillId="15" borderId="19" xfId="0" applyNumberFormat="1" applyFont="1" applyFill="1" applyBorder="1" applyAlignment="1">
      <alignment horizontal="center" vertical="center" wrapText="1"/>
    </xf>
    <xf numFmtId="0" fontId="35" fillId="15" borderId="20" xfId="0" applyFont="1" applyFill="1" applyBorder="1" applyAlignment="1">
      <alignment horizontal="center" vertical="center" wrapText="1"/>
    </xf>
    <xf numFmtId="0" fontId="35" fillId="15" borderId="21" xfId="0" applyFont="1" applyFill="1" applyBorder="1" applyAlignment="1">
      <alignment horizontal="center" vertical="center" wrapText="1"/>
    </xf>
    <xf numFmtId="0" fontId="33" fillId="16" borderId="24" xfId="7" applyFont="1" applyFill="1" applyBorder="1"/>
    <xf numFmtId="170" fontId="35" fillId="0" borderId="24" xfId="1" applyNumberFormat="1" applyFont="1" applyFill="1" applyBorder="1" applyAlignment="1">
      <alignment horizontal="center"/>
    </xf>
    <xf numFmtId="170" fontId="36" fillId="0" borderId="24" xfId="1" applyNumberFormat="1" applyFont="1" applyFill="1" applyBorder="1" applyAlignment="1">
      <alignment horizontal="center"/>
    </xf>
    <xf numFmtId="170" fontId="36" fillId="0" borderId="25" xfId="1" applyNumberFormat="1" applyFont="1" applyFill="1" applyBorder="1" applyAlignment="1">
      <alignment horizontal="center"/>
    </xf>
    <xf numFmtId="0" fontId="33" fillId="16" borderId="3" xfId="7" applyFont="1" applyFill="1" applyBorder="1"/>
    <xf numFmtId="170" fontId="35" fillId="0" borderId="3" xfId="1" applyNumberFormat="1" applyFont="1" applyFill="1" applyBorder="1" applyAlignment="1">
      <alignment horizontal="center"/>
    </xf>
    <xf numFmtId="170" fontId="36" fillId="0" borderId="3" xfId="1" applyNumberFormat="1" applyFont="1" applyFill="1" applyBorder="1" applyAlignment="1">
      <alignment horizontal="center"/>
    </xf>
    <xf numFmtId="170" fontId="36" fillId="0" borderId="28" xfId="1" applyNumberFormat="1" applyFont="1" applyFill="1" applyBorder="1" applyAlignment="1">
      <alignment horizontal="center"/>
    </xf>
    <xf numFmtId="0" fontId="34" fillId="16" borderId="7" xfId="7" applyFont="1" applyFill="1" applyBorder="1"/>
    <xf numFmtId="170" fontId="35" fillId="0" borderId="4" xfId="1" applyNumberFormat="1" applyFont="1" applyFill="1" applyBorder="1" applyAlignment="1">
      <alignment horizontal="center"/>
    </xf>
    <xf numFmtId="170" fontId="36" fillId="0" borderId="4" xfId="1" applyNumberFormat="1" applyFont="1" applyFill="1" applyBorder="1" applyAlignment="1">
      <alignment horizontal="center"/>
    </xf>
    <xf numFmtId="170" fontId="36" fillId="0" borderId="29" xfId="1" applyNumberFormat="1" applyFont="1" applyFill="1" applyBorder="1" applyAlignment="1">
      <alignment horizontal="center"/>
    </xf>
    <xf numFmtId="0" fontId="33" fillId="11" borderId="30" xfId="7" applyFont="1" applyFill="1" applyBorder="1"/>
    <xf numFmtId="0" fontId="33" fillId="11" borderId="15" xfId="7" applyFont="1" applyFill="1" applyBorder="1" applyAlignment="1">
      <alignment wrapText="1"/>
    </xf>
    <xf numFmtId="0" fontId="33" fillId="11" borderId="32" xfId="7" applyFont="1" applyFill="1" applyBorder="1"/>
    <xf numFmtId="170" fontId="36" fillId="0" borderId="18" xfId="1" applyNumberFormat="1" applyFont="1" applyFill="1" applyBorder="1" applyAlignment="1">
      <alignment horizontal="center"/>
    </xf>
    <xf numFmtId="170" fontId="36" fillId="0" borderId="33" xfId="1" applyNumberFormat="1" applyFont="1" applyFill="1" applyBorder="1" applyAlignment="1">
      <alignment horizontal="center"/>
    </xf>
    <xf numFmtId="170" fontId="36" fillId="0" borderId="8" xfId="1" applyNumberFormat="1" applyFont="1" applyFill="1" applyBorder="1" applyAlignment="1">
      <alignment horizontal="center"/>
    </xf>
    <xf numFmtId="170" fontId="37" fillId="0" borderId="8" xfId="1" applyNumberFormat="1" applyFont="1" applyFill="1" applyBorder="1" applyAlignment="1">
      <alignment horizontal="center"/>
    </xf>
    <xf numFmtId="170" fontId="36" fillId="0" borderId="34" xfId="1" applyNumberFormat="1" applyFont="1" applyFill="1" applyBorder="1" applyAlignment="1">
      <alignment horizontal="center"/>
    </xf>
    <xf numFmtId="170" fontId="37" fillId="0" borderId="3" xfId="1" applyNumberFormat="1" applyFont="1" applyFill="1" applyBorder="1" applyAlignment="1">
      <alignment horizontal="center"/>
    </xf>
    <xf numFmtId="0" fontId="33" fillId="12" borderId="7" xfId="7" applyFont="1" applyFill="1" applyBorder="1"/>
    <xf numFmtId="170" fontId="37" fillId="0" borderId="4" xfId="1" applyNumberFormat="1" applyFont="1" applyFill="1" applyBorder="1" applyAlignment="1">
      <alignment horizontal="center"/>
    </xf>
    <xf numFmtId="170" fontId="37" fillId="0" borderId="25" xfId="1" applyNumberFormat="1" applyFont="1" applyFill="1" applyBorder="1" applyAlignment="1">
      <alignment horizontal="center"/>
    </xf>
    <xf numFmtId="170" fontId="37" fillId="0" borderId="28" xfId="1" applyNumberFormat="1" applyFont="1" applyFill="1" applyBorder="1" applyAlignment="1">
      <alignment horizontal="center"/>
    </xf>
    <xf numFmtId="170" fontId="37" fillId="0" borderId="33" xfId="1" applyNumberFormat="1" applyFont="1" applyFill="1" applyBorder="1" applyAlignment="1">
      <alignment horizontal="center"/>
    </xf>
    <xf numFmtId="170" fontId="37" fillId="0" borderId="34" xfId="1" applyNumberFormat="1" applyFont="1" applyFill="1" applyBorder="1" applyAlignment="1">
      <alignment horizontal="center"/>
    </xf>
    <xf numFmtId="170" fontId="37" fillId="0" borderId="29" xfId="1" applyNumberFormat="1" applyFont="1" applyFill="1" applyBorder="1" applyAlignment="1">
      <alignment horizontal="center"/>
    </xf>
    <xf numFmtId="170" fontId="37" fillId="0" borderId="24" xfId="1" applyNumberFormat="1" applyFont="1" applyFill="1" applyBorder="1" applyAlignment="1">
      <alignment horizontal="center"/>
    </xf>
    <xf numFmtId="172" fontId="36" fillId="0" borderId="3" xfId="1" applyNumberFormat="1" applyFont="1" applyFill="1" applyBorder="1" applyAlignment="1">
      <alignment horizontal="center"/>
    </xf>
    <xf numFmtId="172" fontId="36" fillId="0" borderId="28" xfId="1" applyNumberFormat="1" applyFont="1" applyFill="1" applyBorder="1" applyAlignment="1">
      <alignment horizontal="center"/>
    </xf>
    <xf numFmtId="170" fontId="37" fillId="0" borderId="18" xfId="1" applyNumberFormat="1" applyFont="1" applyFill="1" applyBorder="1" applyAlignment="1">
      <alignment horizontal="center"/>
    </xf>
    <xf numFmtId="0" fontId="33" fillId="12" borderId="32" xfId="7" applyFont="1" applyFill="1" applyBorder="1"/>
    <xf numFmtId="0" fontId="32" fillId="0" borderId="0" xfId="7" applyFont="1" applyAlignment="1">
      <alignment horizontal="center" vertical="center" textRotation="90"/>
    </xf>
    <xf numFmtId="0" fontId="33" fillId="0" borderId="0" xfId="7" applyFont="1" applyAlignment="1">
      <alignment horizontal="left" vertical="center"/>
    </xf>
    <xf numFmtId="0" fontId="33" fillId="0" borderId="0" xfId="7" applyFont="1"/>
    <xf numFmtId="170" fontId="36" fillId="0" borderId="0" xfId="1" applyNumberFormat="1" applyFont="1" applyFill="1" applyBorder="1" applyAlignment="1">
      <alignment horizontal="center"/>
    </xf>
    <xf numFmtId="172" fontId="35" fillId="15" borderId="36" xfId="0" applyNumberFormat="1" applyFont="1" applyFill="1" applyBorder="1" applyAlignment="1">
      <alignment horizontal="center" vertical="center" wrapText="1"/>
    </xf>
    <xf numFmtId="0" fontId="35" fillId="15" borderId="37" xfId="0" applyFont="1" applyFill="1" applyBorder="1" applyAlignment="1">
      <alignment horizontal="center" vertical="center" wrapText="1"/>
    </xf>
    <xf numFmtId="0" fontId="35" fillId="15" borderId="38" xfId="0" applyFont="1" applyFill="1" applyBorder="1" applyAlignment="1">
      <alignment horizontal="center" vertical="center" wrapText="1"/>
    </xf>
    <xf numFmtId="170" fontId="35" fillId="0" borderId="20" xfId="1" applyNumberFormat="1" applyFont="1" applyFill="1" applyBorder="1" applyAlignment="1">
      <alignment horizontal="center"/>
    </xf>
    <xf numFmtId="170" fontId="36" fillId="0" borderId="20" xfId="1" applyNumberFormat="1" applyFont="1" applyFill="1" applyBorder="1" applyAlignment="1">
      <alignment horizontal="center"/>
    </xf>
    <xf numFmtId="170" fontId="36" fillId="0" borderId="21" xfId="1" applyNumberFormat="1" applyFont="1" applyFill="1" applyBorder="1" applyAlignment="1">
      <alignment horizontal="center"/>
    </xf>
    <xf numFmtId="170" fontId="35" fillId="0" borderId="39" xfId="1" applyNumberFormat="1" applyFont="1" applyFill="1" applyBorder="1" applyAlignment="1">
      <alignment horizontal="center"/>
    </xf>
    <xf numFmtId="170" fontId="36" fillId="0" borderId="39" xfId="1" applyNumberFormat="1" applyFont="1" applyFill="1" applyBorder="1" applyAlignment="1">
      <alignment horizontal="center"/>
    </xf>
    <xf numFmtId="170" fontId="36" fillId="0" borderId="40" xfId="1" applyNumberFormat="1" applyFont="1" applyFill="1" applyBorder="1" applyAlignment="1">
      <alignment horizontal="center"/>
    </xf>
    <xf numFmtId="170" fontId="36" fillId="0" borderId="41" xfId="1" applyNumberFormat="1" applyFont="1" applyFill="1" applyBorder="1" applyAlignment="1">
      <alignment horizontal="center"/>
    </xf>
    <xf numFmtId="170" fontId="36" fillId="0" borderId="42" xfId="1" applyNumberFormat="1" applyFont="1" applyFill="1" applyBorder="1" applyAlignment="1">
      <alignment horizontal="center"/>
    </xf>
    <xf numFmtId="170" fontId="37" fillId="0" borderId="39" xfId="1" applyNumberFormat="1" applyFont="1" applyFill="1" applyBorder="1" applyAlignment="1">
      <alignment horizontal="center"/>
    </xf>
    <xf numFmtId="170" fontId="37" fillId="0" borderId="21" xfId="1" applyNumberFormat="1" applyFont="1" applyFill="1" applyBorder="1" applyAlignment="1">
      <alignment horizontal="center"/>
    </xf>
    <xf numFmtId="170" fontId="37" fillId="0" borderId="40" xfId="1" applyNumberFormat="1" applyFont="1" applyFill="1" applyBorder="1" applyAlignment="1">
      <alignment horizontal="center"/>
    </xf>
    <xf numFmtId="170" fontId="37" fillId="0" borderId="42" xfId="1" applyNumberFormat="1" applyFont="1" applyFill="1" applyBorder="1" applyAlignment="1">
      <alignment horizontal="center"/>
    </xf>
    <xf numFmtId="170" fontId="37" fillId="0" borderId="20" xfId="1" applyNumberFormat="1" applyFont="1" applyFill="1" applyBorder="1" applyAlignment="1">
      <alignment horizontal="center"/>
    </xf>
    <xf numFmtId="172" fontId="36" fillId="0" borderId="39" xfId="1" applyNumberFormat="1" applyFont="1" applyFill="1" applyBorder="1" applyAlignment="1">
      <alignment horizontal="center"/>
    </xf>
    <xf numFmtId="172" fontId="36" fillId="0" borderId="40" xfId="1" applyNumberFormat="1" applyFont="1" applyFill="1" applyBorder="1" applyAlignment="1">
      <alignment horizontal="center"/>
    </xf>
    <xf numFmtId="170" fontId="37" fillId="0" borderId="41" xfId="1" applyNumberFormat="1" applyFont="1" applyFill="1" applyBorder="1" applyAlignment="1">
      <alignment horizontal="center"/>
    </xf>
    <xf numFmtId="172" fontId="0" fillId="0" borderId="0" xfId="0" applyNumberFormat="1"/>
    <xf numFmtId="0" fontId="36" fillId="0" borderId="0" xfId="0" applyFont="1" applyAlignment="1">
      <alignment horizontal="left"/>
    </xf>
    <xf numFmtId="0" fontId="33" fillId="17" borderId="8" xfId="7" applyFont="1" applyFill="1" applyBorder="1"/>
    <xf numFmtId="0" fontId="33" fillId="17" borderId="7" xfId="7" applyFont="1" applyFill="1" applyBorder="1"/>
    <xf numFmtId="170" fontId="35" fillId="0" borderId="18" xfId="1" applyNumberFormat="1" applyFont="1" applyFill="1" applyBorder="1" applyAlignment="1">
      <alignment horizontal="center"/>
    </xf>
    <xf numFmtId="170" fontId="35" fillId="0" borderId="8" xfId="1" applyNumberFormat="1" applyFont="1" applyFill="1" applyBorder="1" applyAlignment="1">
      <alignment horizontal="center"/>
    </xf>
    <xf numFmtId="0" fontId="0" fillId="0" borderId="11" xfId="0" applyBorder="1"/>
    <xf numFmtId="0" fontId="0" fillId="0" borderId="6" xfId="0" applyBorder="1"/>
    <xf numFmtId="171" fontId="0" fillId="0" borderId="12" xfId="0" applyNumberFormat="1" applyBorder="1"/>
    <xf numFmtId="0" fontId="0" fillId="0" borderId="14" xfId="0" applyBorder="1"/>
    <xf numFmtId="0" fontId="0" fillId="0" borderId="15" xfId="0" applyBorder="1"/>
    <xf numFmtId="0" fontId="38" fillId="0" borderId="0" xfId="0" applyFont="1"/>
    <xf numFmtId="0" fontId="39" fillId="0" borderId="43" xfId="0" applyFont="1" applyBorder="1"/>
    <xf numFmtId="0" fontId="0" fillId="0" borderId="44" xfId="0" applyBorder="1" applyAlignment="1">
      <alignment wrapText="1"/>
    </xf>
    <xf numFmtId="0" fontId="4" fillId="0" borderId="45" xfId="0" applyFont="1" applyBorder="1"/>
    <xf numFmtId="0" fontId="4" fillId="0" borderId="46" xfId="0" applyFont="1" applyBorder="1"/>
    <xf numFmtId="0" fontId="4" fillId="0" borderId="47" xfId="0" applyFont="1" applyBorder="1"/>
    <xf numFmtId="0" fontId="2" fillId="9" borderId="0" xfId="0" applyFont="1" applyFill="1"/>
    <xf numFmtId="0" fontId="2" fillId="0" borderId="0" xfId="0" applyFont="1"/>
    <xf numFmtId="0" fontId="2" fillId="0" borderId="0" xfId="0" applyFont="1" applyAlignment="1">
      <alignment horizontal="left"/>
    </xf>
    <xf numFmtId="171" fontId="2" fillId="0" borderId="0" xfId="0" applyNumberFormat="1" applyFont="1" applyAlignment="1">
      <alignment horizontal="left"/>
    </xf>
    <xf numFmtId="2" fontId="2" fillId="0" borderId="0" xfId="0" applyNumberFormat="1" applyFont="1" applyAlignment="1">
      <alignment horizontal="left"/>
    </xf>
    <xf numFmtId="0" fontId="40" fillId="0" borderId="0" xfId="15"/>
    <xf numFmtId="0" fontId="40" fillId="0" borderId="48" xfId="15" applyBorder="1"/>
    <xf numFmtId="49" fontId="42" fillId="18" borderId="3" xfId="0" applyNumberFormat="1" applyFont="1" applyFill="1" applyBorder="1" applyAlignment="1">
      <alignment vertical="top" wrapText="1"/>
    </xf>
    <xf numFmtId="165" fontId="41" fillId="0" borderId="3" xfId="1" applyNumberFormat="1" applyFont="1" applyBorder="1" applyAlignment="1">
      <alignment vertical="center"/>
    </xf>
    <xf numFmtId="165" fontId="41" fillId="0" borderId="3" xfId="1" applyNumberFormat="1" applyFont="1" applyBorder="1" applyAlignment="1">
      <alignment horizontal="right" vertical="center"/>
    </xf>
    <xf numFmtId="165" fontId="41" fillId="0" borderId="3" xfId="1" applyNumberFormat="1" applyFont="1" applyBorder="1" applyAlignment="1">
      <alignment horizontal="left" vertical="center"/>
    </xf>
    <xf numFmtId="0" fontId="0" fillId="0" borderId="3" xfId="0" applyBorder="1"/>
    <xf numFmtId="0" fontId="0" fillId="0" borderId="3" xfId="0" applyBorder="1" applyAlignment="1">
      <alignment wrapText="1"/>
    </xf>
    <xf numFmtId="0" fontId="0" fillId="0" borderId="3" xfId="0" applyBorder="1" applyAlignment="1">
      <alignment horizontal="right"/>
    </xf>
    <xf numFmtId="9" fontId="41" fillId="0" borderId="3" xfId="2" applyFont="1" applyBorder="1" applyAlignment="1">
      <alignment horizontal="right" vertical="center"/>
    </xf>
    <xf numFmtId="0" fontId="0" fillId="0" borderId="0" xfId="0" applyAlignment="1">
      <alignment horizontal="right"/>
    </xf>
    <xf numFmtId="165" fontId="43" fillId="0" borderId="3" xfId="1" applyNumberFormat="1" applyFont="1" applyBorder="1" applyAlignment="1">
      <alignment vertical="center"/>
    </xf>
    <xf numFmtId="0" fontId="40" fillId="0" borderId="0" xfId="15" applyAlignment="1">
      <alignment horizontal="left" vertical="center"/>
    </xf>
    <xf numFmtId="0" fontId="5" fillId="2" borderId="1" xfId="0" applyFont="1" applyFill="1" applyBorder="1" applyAlignment="1">
      <alignment wrapText="1"/>
    </xf>
    <xf numFmtId="0" fontId="3" fillId="0" borderId="0" xfId="0" applyFont="1"/>
    <xf numFmtId="0" fontId="0" fillId="0" borderId="0" xfId="0"/>
    <xf numFmtId="0" fontId="3" fillId="0" borderId="0" xfId="0" applyFont="1" applyAlignment="1">
      <alignment horizontal="left"/>
    </xf>
    <xf numFmtId="0" fontId="16" fillId="6" borderId="4" xfId="0" applyFont="1" applyFill="1" applyBorder="1" applyAlignment="1">
      <alignment vertical="center" wrapText="1"/>
    </xf>
    <xf numFmtId="0" fontId="16" fillId="6" borderId="5" xfId="0" applyFont="1" applyFill="1" applyBorder="1" applyAlignment="1">
      <alignment vertical="center" wrapText="1"/>
    </xf>
    <xf numFmtId="0" fontId="16" fillId="6" borderId="8" xfId="0" applyFont="1" applyFill="1" applyBorder="1" applyAlignment="1">
      <alignment vertical="center" wrapText="1"/>
    </xf>
    <xf numFmtId="0" fontId="16" fillId="5" borderId="4" xfId="0" applyFont="1" applyFill="1" applyBorder="1" applyAlignment="1">
      <alignment vertical="center"/>
    </xf>
    <xf numFmtId="0" fontId="16" fillId="5" borderId="5" xfId="0" applyFont="1" applyFill="1" applyBorder="1" applyAlignment="1">
      <alignment vertical="center"/>
    </xf>
    <xf numFmtId="0" fontId="16" fillId="5" borderId="8" xfId="0" applyFont="1" applyFill="1" applyBorder="1" applyAlignment="1">
      <alignment vertical="center"/>
    </xf>
    <xf numFmtId="0" fontId="28" fillId="8" borderId="3" xfId="0" applyFont="1" applyFill="1" applyBorder="1" applyAlignment="1">
      <alignment vertical="center" wrapText="1"/>
    </xf>
    <xf numFmtId="0" fontId="16" fillId="5" borderId="5" xfId="0" applyFont="1" applyFill="1" applyBorder="1" applyAlignment="1">
      <alignment vertical="center" wrapText="1"/>
    </xf>
    <xf numFmtId="0" fontId="16" fillId="5" borderId="8" xfId="0" applyFont="1" applyFill="1" applyBorder="1" applyAlignment="1">
      <alignment vertical="center" wrapText="1"/>
    </xf>
    <xf numFmtId="0" fontId="32" fillId="10" borderId="22" xfId="7" applyFont="1" applyFill="1" applyBorder="1" applyAlignment="1">
      <alignment horizontal="center" vertical="center" textRotation="90"/>
    </xf>
    <xf numFmtId="0" fontId="32" fillId="10" borderId="26" xfId="7" applyFont="1" applyFill="1" applyBorder="1" applyAlignment="1">
      <alignment horizontal="center" vertical="center" textRotation="90"/>
    </xf>
    <xf numFmtId="0" fontId="32" fillId="10" borderId="35" xfId="7" applyFont="1" applyFill="1" applyBorder="1" applyAlignment="1">
      <alignment horizontal="center" vertical="center" textRotation="90"/>
    </xf>
    <xf numFmtId="0" fontId="32" fillId="16" borderId="23" xfId="7" applyFont="1" applyFill="1" applyBorder="1" applyAlignment="1">
      <alignment horizontal="left" vertical="center" wrapText="1"/>
    </xf>
    <xf numFmtId="0" fontId="32" fillId="16" borderId="27" xfId="7" applyFont="1" applyFill="1" applyBorder="1" applyAlignment="1">
      <alignment horizontal="left" vertical="center" wrapText="1"/>
    </xf>
    <xf numFmtId="0" fontId="32" fillId="11" borderId="23" xfId="7" applyFont="1" applyFill="1" applyBorder="1" applyAlignment="1">
      <alignment horizontal="left" vertical="center" wrapText="1"/>
    </xf>
    <xf numFmtId="0" fontId="32" fillId="11" borderId="27" xfId="7" applyFont="1" applyFill="1" applyBorder="1" applyAlignment="1">
      <alignment horizontal="left" vertical="center" wrapText="1"/>
    </xf>
    <xf numFmtId="0" fontId="32" fillId="11" borderId="31" xfId="7" applyFont="1" applyFill="1" applyBorder="1" applyAlignment="1">
      <alignment horizontal="left" vertical="center" wrapText="1"/>
    </xf>
    <xf numFmtId="0" fontId="32" fillId="12" borderId="27" xfId="7" applyFont="1" applyFill="1" applyBorder="1" applyAlignment="1">
      <alignment horizontal="left" vertical="center" wrapText="1"/>
    </xf>
    <xf numFmtId="0" fontId="32" fillId="12" borderId="31" xfId="7" applyFont="1" applyFill="1" applyBorder="1" applyAlignment="1">
      <alignment horizontal="left" vertical="center" wrapText="1"/>
    </xf>
    <xf numFmtId="0" fontId="32" fillId="12" borderId="23" xfId="7" applyFont="1" applyFill="1" applyBorder="1" applyAlignment="1">
      <alignment horizontal="left" vertical="center" wrapText="1"/>
    </xf>
    <xf numFmtId="0" fontId="32" fillId="10" borderId="26" xfId="7" applyFont="1" applyFill="1" applyBorder="1" applyAlignment="1">
      <alignment horizontal="center" vertical="center" textRotation="90" wrapText="1"/>
    </xf>
    <xf numFmtId="0" fontId="32" fillId="10" borderId="35" xfId="7" applyFont="1" applyFill="1" applyBorder="1" applyAlignment="1">
      <alignment horizontal="center" vertical="center" textRotation="90" wrapText="1"/>
    </xf>
    <xf numFmtId="0" fontId="32" fillId="10" borderId="22" xfId="7" applyFont="1" applyFill="1" applyBorder="1" applyAlignment="1">
      <alignment horizontal="center" vertical="center" textRotation="90" wrapText="1"/>
    </xf>
    <xf numFmtId="0" fontId="32" fillId="17" borderId="23" xfId="7" applyFont="1" applyFill="1" applyBorder="1" applyAlignment="1">
      <alignment horizontal="left" vertical="center" wrapText="1"/>
    </xf>
    <xf numFmtId="0" fontId="32" fillId="17" borderId="31" xfId="7" applyFont="1" applyFill="1" applyBorder="1" applyAlignment="1">
      <alignment horizontal="left" vertical="center" wrapText="1"/>
    </xf>
    <xf numFmtId="0" fontId="24" fillId="13" borderId="4" xfId="0" applyFont="1" applyFill="1" applyBorder="1" applyAlignment="1">
      <alignment wrapText="1"/>
    </xf>
    <xf numFmtId="0" fontId="0" fillId="3" borderId="8" xfId="0" applyFill="1" applyBorder="1" applyAlignment="1">
      <alignment wrapText="1"/>
    </xf>
    <xf numFmtId="0" fontId="24" fillId="13" borderId="3" xfId="0" applyFont="1" applyFill="1" applyBorder="1" applyAlignment="1">
      <alignment horizontal="left" vertical="center" wrapText="1"/>
    </xf>
    <xf numFmtId="0" fontId="24" fillId="14" borderId="3" xfId="0" applyFont="1" applyFill="1" applyBorder="1" applyAlignment="1">
      <alignment horizontal="left" vertical="center" wrapText="1"/>
    </xf>
    <xf numFmtId="0" fontId="24" fillId="13" borderId="4" xfId="0" applyFont="1" applyFill="1" applyBorder="1" applyAlignment="1">
      <alignment horizontal="left" vertical="center" wrapText="1"/>
    </xf>
    <xf numFmtId="0" fontId="30" fillId="14" borderId="4" xfId="0" applyFont="1" applyFill="1" applyBorder="1" applyAlignment="1">
      <alignment horizontal="left" vertical="center" wrapText="1"/>
    </xf>
    <xf numFmtId="0" fontId="0" fillId="9" borderId="5" xfId="0" applyFill="1" applyBorder="1" applyAlignment="1">
      <alignment horizontal="left" vertical="center" wrapText="1"/>
    </xf>
  </cellXfs>
  <cellStyles count="16">
    <cellStyle name="Comma" xfId="1" builtinId="3"/>
    <cellStyle name="Comma 2" xfId="8" xr:uid="{8DC0DDE4-18E6-4F6F-8A87-168B5FCE5113}"/>
    <cellStyle name="Comma 2 2" xfId="11" xr:uid="{C3256907-7E3D-43C6-A720-AA97A7A43DBB}"/>
    <cellStyle name="Comma 2 3" xfId="14" xr:uid="{0D534AA5-06FB-4F03-9EEE-FC529E16D333}"/>
    <cellStyle name="Comma 3" xfId="4" xr:uid="{5B4D9BE9-A964-47C6-8568-EACF916D2126}"/>
    <cellStyle name="Comma 3 2" xfId="6" xr:uid="{67432E56-AC3A-4A81-9D34-A175BAF5A9AB}"/>
    <cellStyle name="Comma 3 3" xfId="10" xr:uid="{C6938174-C7F6-4CB8-AEF2-12D0C0442AAD}"/>
    <cellStyle name="Comma 3 4" xfId="13" xr:uid="{7EFB5B81-DF8A-4B13-A1F1-BFD436C61031}"/>
    <cellStyle name="Comma 4" xfId="5" xr:uid="{FA885F83-E1C3-402E-8802-1A36B59BF283}"/>
    <cellStyle name="Comma 5" xfId="9" xr:uid="{01C2573B-9FA8-41D7-A02C-0D790147562F}"/>
    <cellStyle name="Comma 6" xfId="12" xr:uid="{2410E285-8847-4D4A-B80F-7A1AA013C0F9}"/>
    <cellStyle name="Hyperlink" xfId="15" builtinId="8"/>
    <cellStyle name="Normal" xfId="0" builtinId="0"/>
    <cellStyle name="Normal 2" xfId="3" xr:uid="{4A5383F8-AAD9-4631-992D-D028D04EE43A}"/>
    <cellStyle name="Normal 2 2" xfId="7" xr:uid="{0AF8DCB3-3A07-4E25-AA31-5F4BC588BF65}"/>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1821180</xdr:colOff>
      <xdr:row>5</xdr:row>
      <xdr:rowOff>87425</xdr:rowOff>
    </xdr:to>
    <xdr:pic>
      <xdr:nvPicPr>
        <xdr:cNvPr id="2" name="Picture 1">
          <a:extLst>
            <a:ext uri="{FF2B5EF4-FFF2-40B4-BE49-F238E27FC236}">
              <a16:creationId xmlns:a16="http://schemas.microsoft.com/office/drawing/2014/main" id="{CFDCC61D-A08A-44F2-9AAF-2940A3362BE1}"/>
            </a:ext>
          </a:extLst>
        </xdr:cNvPr>
        <xdr:cNvPicPr>
          <a:picLocks noChangeAspect="1"/>
        </xdr:cNvPicPr>
      </xdr:nvPicPr>
      <xdr:blipFill>
        <a:blip xmlns:r="http://schemas.openxmlformats.org/officeDocument/2006/relationships" r:embed="rId1"/>
        <a:stretch>
          <a:fillRect/>
        </a:stretch>
      </xdr:blipFill>
      <xdr:spPr>
        <a:xfrm>
          <a:off x="0" y="0"/>
          <a:ext cx="4053840" cy="1001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brdgeff.com/about-se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71883-9986-4E62-B7ED-D6B22F3481A3}">
  <sheetPr codeName="Sheet11">
    <tabColor rgb="FFFFFF00"/>
  </sheetPr>
  <dimension ref="A6:B94"/>
  <sheetViews>
    <sheetView tabSelected="1" workbookViewId="0">
      <selection activeCell="B2" sqref="B2"/>
    </sheetView>
  </sheetViews>
  <sheetFormatPr defaultRowHeight="14.4" x14ac:dyDescent="0.3"/>
  <cols>
    <col min="1" max="1" width="32.5546875" bestFit="1" customWidth="1"/>
    <col min="2" max="2" width="82.44140625" bestFit="1" customWidth="1"/>
  </cols>
  <sheetData>
    <row r="6" spans="1:2" ht="15" thickBot="1" x14ac:dyDescent="0.35"/>
    <row r="7" spans="1:2" x14ac:dyDescent="0.3">
      <c r="A7" s="226" t="s">
        <v>432</v>
      </c>
      <c r="B7" s="227"/>
    </row>
    <row r="8" spans="1:2" x14ac:dyDescent="0.3">
      <c r="A8" s="228" t="s">
        <v>433</v>
      </c>
      <c r="B8" s="229" t="s">
        <v>1</v>
      </c>
    </row>
    <row r="9" spans="1:2" x14ac:dyDescent="0.3">
      <c r="A9" s="228" t="s">
        <v>434</v>
      </c>
      <c r="B9" s="229" t="s">
        <v>104</v>
      </c>
    </row>
    <row r="10" spans="1:2" x14ac:dyDescent="0.3">
      <c r="A10" s="228" t="s">
        <v>435</v>
      </c>
      <c r="B10" s="229" t="s">
        <v>118</v>
      </c>
    </row>
    <row r="11" spans="1:2" x14ac:dyDescent="0.3">
      <c r="A11" s="228" t="s">
        <v>436</v>
      </c>
      <c r="B11" s="229" t="s">
        <v>437</v>
      </c>
    </row>
    <row r="12" spans="1:2" x14ac:dyDescent="0.3">
      <c r="A12" s="228" t="s">
        <v>438</v>
      </c>
      <c r="B12" s="229" t="s">
        <v>439</v>
      </c>
    </row>
    <row r="13" spans="1:2" ht="15" thickBot="1" x14ac:dyDescent="0.35">
      <c r="A13" s="230" t="s">
        <v>440</v>
      </c>
      <c r="B13" s="237" t="s">
        <v>441</v>
      </c>
    </row>
    <row r="15" spans="1:2" x14ac:dyDescent="0.3">
      <c r="A15" s="231" t="s">
        <v>442</v>
      </c>
    </row>
    <row r="16" spans="1:2" x14ac:dyDescent="0.3">
      <c r="A16" s="232" t="s">
        <v>443</v>
      </c>
      <c r="B16" s="236" t="s">
        <v>446</v>
      </c>
    </row>
    <row r="17" spans="1:2" x14ac:dyDescent="0.3">
      <c r="A17" s="232" t="s">
        <v>444</v>
      </c>
      <c r="B17" s="236" t="s">
        <v>447</v>
      </c>
    </row>
    <row r="18" spans="1:2" x14ac:dyDescent="0.3">
      <c r="A18" s="232" t="s">
        <v>445</v>
      </c>
      <c r="B18" s="236" t="s">
        <v>448</v>
      </c>
    </row>
    <row r="20" spans="1:2" x14ac:dyDescent="0.3">
      <c r="A20" s="231" t="s">
        <v>449</v>
      </c>
    </row>
    <row r="21" spans="1:2" x14ac:dyDescent="0.3">
      <c r="A21" s="233">
        <v>2.1</v>
      </c>
      <c r="B21" s="236" t="s">
        <v>458</v>
      </c>
    </row>
    <row r="22" spans="1:2" x14ac:dyDescent="0.3">
      <c r="A22" s="233">
        <v>2.2000000000000002</v>
      </c>
      <c r="B22" s="236" t="s">
        <v>459</v>
      </c>
    </row>
    <row r="23" spans="1:2" x14ac:dyDescent="0.3">
      <c r="A23" s="233">
        <v>2.2999999999999998</v>
      </c>
      <c r="B23" s="236" t="s">
        <v>460</v>
      </c>
    </row>
    <row r="24" spans="1:2" x14ac:dyDescent="0.3">
      <c r="A24" s="233">
        <v>2.4</v>
      </c>
      <c r="B24" s="236" t="s">
        <v>461</v>
      </c>
    </row>
    <row r="25" spans="1:2" x14ac:dyDescent="0.3">
      <c r="A25" s="233">
        <v>2.5</v>
      </c>
      <c r="B25" s="236" t="s">
        <v>462</v>
      </c>
    </row>
    <row r="26" spans="1:2" x14ac:dyDescent="0.3">
      <c r="A26" s="233">
        <v>2.6</v>
      </c>
      <c r="B26" s="236" t="s">
        <v>463</v>
      </c>
    </row>
    <row r="28" spans="1:2" x14ac:dyDescent="0.3">
      <c r="A28" s="231" t="s">
        <v>450</v>
      </c>
    </row>
    <row r="29" spans="1:2" x14ac:dyDescent="0.3">
      <c r="A29" s="233">
        <v>3.1</v>
      </c>
      <c r="B29" s="236" t="s">
        <v>458</v>
      </c>
    </row>
    <row r="30" spans="1:2" x14ac:dyDescent="0.3">
      <c r="A30" s="233">
        <v>3.2</v>
      </c>
      <c r="B30" s="236" t="s">
        <v>459</v>
      </c>
    </row>
    <row r="31" spans="1:2" x14ac:dyDescent="0.3">
      <c r="A31" s="233">
        <v>3.3</v>
      </c>
      <c r="B31" s="236" t="s">
        <v>460</v>
      </c>
    </row>
    <row r="32" spans="1:2" x14ac:dyDescent="0.3">
      <c r="A32" s="233">
        <v>3.4</v>
      </c>
      <c r="B32" s="236" t="s">
        <v>464</v>
      </c>
    </row>
    <row r="33" spans="1:2" x14ac:dyDescent="0.3">
      <c r="A33" s="233">
        <v>3.5</v>
      </c>
      <c r="B33" s="236" t="s">
        <v>465</v>
      </c>
    </row>
    <row r="34" spans="1:2" x14ac:dyDescent="0.3">
      <c r="A34" s="233">
        <v>3.6</v>
      </c>
      <c r="B34" s="236" t="s">
        <v>466</v>
      </c>
    </row>
    <row r="36" spans="1:2" x14ac:dyDescent="0.3">
      <c r="A36" s="231" t="s">
        <v>451</v>
      </c>
    </row>
    <row r="37" spans="1:2" x14ac:dyDescent="0.3">
      <c r="A37" s="233">
        <v>4.0999999999999996</v>
      </c>
      <c r="B37" s="236" t="s">
        <v>458</v>
      </c>
    </row>
    <row r="38" spans="1:2" x14ac:dyDescent="0.3">
      <c r="A38" s="233">
        <v>4.2</v>
      </c>
      <c r="B38" s="236" t="s">
        <v>459</v>
      </c>
    </row>
    <row r="39" spans="1:2" x14ac:dyDescent="0.3">
      <c r="A39" s="233">
        <v>4.3</v>
      </c>
      <c r="B39" s="236" t="s">
        <v>460</v>
      </c>
    </row>
    <row r="40" spans="1:2" x14ac:dyDescent="0.3">
      <c r="A40" s="233">
        <v>4.4000000000000004</v>
      </c>
      <c r="B40" s="236" t="s">
        <v>467</v>
      </c>
    </row>
    <row r="41" spans="1:2" x14ac:dyDescent="0.3">
      <c r="A41" s="233">
        <v>4.5</v>
      </c>
      <c r="B41" s="236" t="s">
        <v>468</v>
      </c>
    </row>
    <row r="42" spans="1:2" x14ac:dyDescent="0.3">
      <c r="A42" s="233">
        <v>4.5999999999999996</v>
      </c>
      <c r="B42" s="236" t="s">
        <v>469</v>
      </c>
    </row>
    <row r="44" spans="1:2" x14ac:dyDescent="0.3">
      <c r="A44" s="231" t="s">
        <v>452</v>
      </c>
    </row>
    <row r="45" spans="1:2" x14ac:dyDescent="0.3">
      <c r="A45" s="233">
        <v>5.0999999999999996</v>
      </c>
      <c r="B45" s="236" t="s">
        <v>470</v>
      </c>
    </row>
    <row r="46" spans="1:2" x14ac:dyDescent="0.3">
      <c r="A46" s="233">
        <v>5.2</v>
      </c>
      <c r="B46" s="236" t="s">
        <v>471</v>
      </c>
    </row>
    <row r="47" spans="1:2" x14ac:dyDescent="0.3">
      <c r="A47" s="233">
        <v>5.3</v>
      </c>
      <c r="B47" s="236" t="s">
        <v>460</v>
      </c>
    </row>
    <row r="48" spans="1:2" x14ac:dyDescent="0.3">
      <c r="A48" s="233">
        <v>5.4</v>
      </c>
      <c r="B48" s="236" t="s">
        <v>472</v>
      </c>
    </row>
    <row r="50" spans="1:2" x14ac:dyDescent="0.3">
      <c r="A50" s="231" t="s">
        <v>453</v>
      </c>
    </row>
    <row r="51" spans="1:2" x14ac:dyDescent="0.3">
      <c r="A51" s="233">
        <v>6.1</v>
      </c>
      <c r="B51" s="236" t="s">
        <v>514</v>
      </c>
    </row>
    <row r="52" spans="1:2" x14ac:dyDescent="0.3">
      <c r="A52" s="233">
        <v>6.2</v>
      </c>
      <c r="B52" s="236" t="s">
        <v>515</v>
      </c>
    </row>
    <row r="54" spans="1:2" x14ac:dyDescent="0.3">
      <c r="A54" s="231" t="s">
        <v>454</v>
      </c>
    </row>
    <row r="55" spans="1:2" x14ac:dyDescent="0.3">
      <c r="A55" s="234">
        <v>7</v>
      </c>
      <c r="B55" s="236" t="s">
        <v>473</v>
      </c>
    </row>
    <row r="56" spans="1:2" x14ac:dyDescent="0.3">
      <c r="A56" s="233">
        <v>7.1</v>
      </c>
      <c r="B56" s="236" t="s">
        <v>478</v>
      </c>
    </row>
    <row r="57" spans="1:2" x14ac:dyDescent="0.3">
      <c r="A57" s="233">
        <v>7.2</v>
      </c>
      <c r="B57" s="236" t="s">
        <v>479</v>
      </c>
    </row>
    <row r="58" spans="1:2" x14ac:dyDescent="0.3">
      <c r="A58" s="233">
        <v>7.3</v>
      </c>
      <c r="B58" s="236" t="s">
        <v>480</v>
      </c>
    </row>
    <row r="59" spans="1:2" x14ac:dyDescent="0.3">
      <c r="A59" s="233">
        <v>7.4</v>
      </c>
      <c r="B59" s="236" t="s">
        <v>481</v>
      </c>
    </row>
    <row r="60" spans="1:2" x14ac:dyDescent="0.3">
      <c r="A60" s="233">
        <v>7.5</v>
      </c>
      <c r="B60" s="236" t="s">
        <v>474</v>
      </c>
    </row>
    <row r="61" spans="1:2" x14ac:dyDescent="0.3">
      <c r="A61" s="233">
        <v>7.6</v>
      </c>
      <c r="B61" s="236" t="s">
        <v>482</v>
      </c>
    </row>
    <row r="62" spans="1:2" x14ac:dyDescent="0.3">
      <c r="A62" s="233">
        <v>7.7</v>
      </c>
      <c r="B62" s="236" t="s">
        <v>483</v>
      </c>
    </row>
    <row r="63" spans="1:2" x14ac:dyDescent="0.3">
      <c r="A63" s="233">
        <v>7.8</v>
      </c>
      <c r="B63" s="236" t="s">
        <v>484</v>
      </c>
    </row>
    <row r="64" spans="1:2" x14ac:dyDescent="0.3">
      <c r="A64" s="233">
        <v>7.9</v>
      </c>
      <c r="B64" s="236" t="s">
        <v>485</v>
      </c>
    </row>
    <row r="65" spans="1:2" x14ac:dyDescent="0.3">
      <c r="A65" s="235">
        <v>7.1</v>
      </c>
      <c r="B65" s="236" t="s">
        <v>475</v>
      </c>
    </row>
    <row r="66" spans="1:2" x14ac:dyDescent="0.3">
      <c r="A66" s="233">
        <v>7.11</v>
      </c>
      <c r="B66" s="236" t="s">
        <v>476</v>
      </c>
    </row>
    <row r="67" spans="1:2" x14ac:dyDescent="0.3">
      <c r="A67" s="233">
        <v>7.12</v>
      </c>
      <c r="B67" s="236" t="s">
        <v>477</v>
      </c>
    </row>
    <row r="69" spans="1:2" x14ac:dyDescent="0.3">
      <c r="A69" s="231" t="s">
        <v>455</v>
      </c>
    </row>
    <row r="70" spans="1:2" x14ac:dyDescent="0.3">
      <c r="A70" s="233">
        <v>8.1</v>
      </c>
      <c r="B70" s="236" t="s">
        <v>487</v>
      </c>
    </row>
    <row r="71" spans="1:2" x14ac:dyDescent="0.3">
      <c r="A71" s="233">
        <v>8.1999999999999993</v>
      </c>
      <c r="B71" s="236" t="s">
        <v>488</v>
      </c>
    </row>
    <row r="72" spans="1:2" x14ac:dyDescent="0.3">
      <c r="A72" s="233">
        <v>8.3000000000000007</v>
      </c>
      <c r="B72" s="236" t="s">
        <v>489</v>
      </c>
    </row>
    <row r="73" spans="1:2" x14ac:dyDescent="0.3">
      <c r="A73" s="233">
        <v>8.4</v>
      </c>
      <c r="B73" s="236" t="s">
        <v>490</v>
      </c>
    </row>
    <row r="75" spans="1:2" x14ac:dyDescent="0.3">
      <c r="A75" s="231" t="s">
        <v>456</v>
      </c>
    </row>
    <row r="76" spans="1:2" x14ac:dyDescent="0.3">
      <c r="A76" s="234">
        <v>9</v>
      </c>
      <c r="B76" s="236" t="s">
        <v>473</v>
      </c>
    </row>
    <row r="77" spans="1:2" x14ac:dyDescent="0.3">
      <c r="A77" s="233">
        <v>9.1</v>
      </c>
      <c r="B77" s="236" t="s">
        <v>491</v>
      </c>
    </row>
    <row r="78" spans="1:2" x14ac:dyDescent="0.3">
      <c r="A78" s="233">
        <v>9.1999999999999993</v>
      </c>
      <c r="B78" s="236" t="s">
        <v>492</v>
      </c>
    </row>
    <row r="79" spans="1:2" x14ac:dyDescent="0.3">
      <c r="A79" s="233">
        <v>9.3000000000000007</v>
      </c>
      <c r="B79" s="236" t="s">
        <v>493</v>
      </c>
    </row>
    <row r="80" spans="1:2" x14ac:dyDescent="0.3">
      <c r="A80" s="233">
        <v>9.4</v>
      </c>
      <c r="B80" s="236" t="s">
        <v>494</v>
      </c>
    </row>
    <row r="81" spans="1:2" x14ac:dyDescent="0.3">
      <c r="A81" s="233">
        <v>9.5</v>
      </c>
      <c r="B81" s="236" t="s">
        <v>495</v>
      </c>
    </row>
    <row r="82" spans="1:2" x14ac:dyDescent="0.3">
      <c r="A82" s="233">
        <v>9.6</v>
      </c>
      <c r="B82" s="236" t="s">
        <v>496</v>
      </c>
    </row>
    <row r="84" spans="1:2" x14ac:dyDescent="0.3">
      <c r="A84" s="231" t="s">
        <v>457</v>
      </c>
    </row>
    <row r="85" spans="1:2" x14ac:dyDescent="0.3">
      <c r="A85" s="233">
        <v>10.1</v>
      </c>
      <c r="B85" s="236" t="s">
        <v>497</v>
      </c>
    </row>
    <row r="86" spans="1:2" x14ac:dyDescent="0.3">
      <c r="A86" s="233">
        <v>10.199999999999999</v>
      </c>
      <c r="B86" s="236" t="s">
        <v>500</v>
      </c>
    </row>
    <row r="87" spans="1:2" x14ac:dyDescent="0.3">
      <c r="A87" s="233">
        <v>10.3</v>
      </c>
      <c r="B87" s="236" t="s">
        <v>501</v>
      </c>
    </row>
    <row r="88" spans="1:2" x14ac:dyDescent="0.3">
      <c r="A88" s="233">
        <v>10.4</v>
      </c>
      <c r="B88" s="236" t="s">
        <v>498</v>
      </c>
    </row>
    <row r="89" spans="1:2" x14ac:dyDescent="0.3">
      <c r="A89" s="233">
        <v>10.5</v>
      </c>
      <c r="B89" s="236" t="s">
        <v>499</v>
      </c>
    </row>
    <row r="90" spans="1:2" x14ac:dyDescent="0.3">
      <c r="A90" s="233">
        <v>10.6</v>
      </c>
      <c r="B90" s="236" t="s">
        <v>502</v>
      </c>
    </row>
    <row r="92" spans="1:2" x14ac:dyDescent="0.3">
      <c r="A92" s="231" t="s">
        <v>517</v>
      </c>
    </row>
    <row r="93" spans="1:2" x14ac:dyDescent="0.3">
      <c r="A93" s="233">
        <v>11.1</v>
      </c>
      <c r="B93" s="236" t="s">
        <v>518</v>
      </c>
    </row>
    <row r="94" spans="1:2" x14ac:dyDescent="0.3">
      <c r="A94" s="233">
        <v>11.2</v>
      </c>
      <c r="B94" s="248" t="s">
        <v>519</v>
      </c>
    </row>
  </sheetData>
  <hyperlinks>
    <hyperlink ref="B13" r:id="rId1" xr:uid="{CD675BB1-D664-44FE-923F-593F93C1D224}"/>
    <hyperlink ref="B16" location="'1. Bond Issuance'!A23" display="For Green Bonds (ESB, CRB, GTB)" xr:uid="{FD29F0A0-ACE8-4D5B-983F-2DC207761FE8}"/>
    <hyperlink ref="B17" location="'1. Bond Issuance'!A65" display="For Social Bonds (Health and Micro)" xr:uid="{632AC3A9-5A52-47E6-9E46-D5C6E8707037}"/>
    <hyperlink ref="B18" location="'1. Bond Issuance'!A45" display="For Issuance by Currency (ESB,CRB,GTB,Health,Micro)" xr:uid="{E5545AD9-E80C-4346-8389-4801A556D542}"/>
    <hyperlink ref="B21" location="'2. GPP Allocation'!A4" display="Op. assets and Committed Undisbursed by classification" xr:uid="{330588B2-5665-49D0-A897-A060D088C1EB}"/>
    <hyperlink ref="B22" location="'2. GPP Allocation'!A14" display="Op. assets and  Committed Undisbursed by country" xr:uid="{DE2A4DF5-99EC-41E3-9F02-0D6B1EDF4E68}"/>
    <hyperlink ref="B23" location="'2. GPP Allocation'!A51" display="Op. assets and  Committed Undisbursed by industry" xr:uid="{A0938616-D776-4481-AAA3-6E0208E8254B}"/>
    <hyperlink ref="B24" location="'2. GPP Allocation'!A65" display="Utilisation of GPP since 2013" xr:uid="{A28C0FC9-C4C0-4815-9512-8C44C19E0FB1}"/>
    <hyperlink ref="B25" location="'2. GPP Allocation'!A74" display="Repayment by GPP Classification" xr:uid="{47A81FF1-BB75-43CD-8CA4-140D04A46AA4}"/>
    <hyperlink ref="B26" location="'2. GPP Allocation'!A94" display="Key figures GPP" xr:uid="{47909D33-BB75-4362-A4BF-1C5DC56EF0D0}"/>
    <hyperlink ref="B29" location="'3. CRPP Allocations'!A4" display="Op. assets and Committed Undisbursed by classification" xr:uid="{C5DBA374-44EE-4E7E-9DE5-A4CCE510B467}"/>
    <hyperlink ref="B30" location="'3. CRPP Allocations'!A13" display="Op. assets and  Committed Undisbursed by country" xr:uid="{F58134A4-1271-4825-A8F0-77AE7DB0B3A3}"/>
    <hyperlink ref="B31" location="'3. CRPP Allocations'!A39" display="Op. assets and  Committed Undisbursed by industry" xr:uid="{14CF28E0-59C3-4ADD-87A1-D6E4555C9176}"/>
    <hyperlink ref="B32" location="'3. CRPP Allocations'!A51" display="Repayment by CRPP Classification" xr:uid="{0E5E93C7-D2FB-469C-8C86-DEFC6B2A8495}"/>
    <hyperlink ref="B33" location="'3. CRPP Allocations'!A65" display="Utilisation of CRPP since 2019" xr:uid="{A6CCCF7D-EA4D-451E-BB50-228FBF5E49B8}"/>
    <hyperlink ref="B34" location="'3. CRPP Allocations'!A74" display="Key figures CRPP" xr:uid="{F016AA2F-D0EC-471D-B33D-15316229211C}"/>
    <hyperlink ref="B37" location="'4. GTPP Allocations'!A4" display="Op. assets and Committed Undisbursed by classification" xr:uid="{E3846A69-6D7E-44E2-927E-94A22DCDC012}"/>
    <hyperlink ref="B38" location="'4. GTPP Allocations'!A12" display="Op. assets and  Committed Undisbursed by country" xr:uid="{A4D76C77-9CD0-447B-998B-DC94295A367D}"/>
    <hyperlink ref="B39" location="'4. GTPP Allocations'!A46" display="Op. assets and  Committed Undisbursed by industry" xr:uid="{B44D4190-F435-4208-8861-3C6C16F8B27F}"/>
    <hyperlink ref="B40" location="'4. GTPP Allocations'!A61" display="Repayment by GTPP Classification" xr:uid="{92A1503B-005D-4D9B-BD85-423282119C03}"/>
    <hyperlink ref="B41" location="'4. GTPP Allocations'!A75" display="Utilisation of GTPP since 2019" xr:uid="{49B31D5C-4338-44F9-A792-5ED6F2CEC4CA}"/>
    <hyperlink ref="B42" location="'4. GTPP Allocations'!A84" display="GTPP Key Figures" xr:uid="{457CBD6D-42A4-4EBA-B372-54FA75A5495C}"/>
    <hyperlink ref="B45" location="'5. HPP Allocations'!A4" display="Op. Assets and Committed Undisbursed by category" xr:uid="{65849AAC-D773-476B-87FC-57B5B4E51DD0}"/>
    <hyperlink ref="B46" location="'5. HPP Allocations'!A13" display="Op. Assets and Committed Undisbursed by country" xr:uid="{E969FC5A-C501-428E-AFBE-1161DB4EF692}"/>
    <hyperlink ref="B47" location="'5. HPP Allocations'!A29" display="Op. assets and  Committed Undisbursed by industry" xr:uid="{67A82284-E8A1-4246-8BF1-41A36D1B9760}"/>
    <hyperlink ref="B48" location="'5. HPP Allocations'!A36" display="HPP Key figures" xr:uid="{06361688-9DA6-44E8-BE32-CA70678710EB}"/>
    <hyperlink ref="B55" location="'7. GPP Impact'!A6" display="Summary" xr:uid="{D727E76C-C710-4CC4-9412-D140816DCD8D}"/>
    <hyperlink ref="B56" location="'7. GPP Impact'!A37" display="Renewable Energy and Energy Efficiency impact by category (without GEFFs)" xr:uid="{DD05FD5E-C62D-4781-A407-70E7465E3E5A}"/>
    <hyperlink ref="B57" location="'7. GPP Impact'!A45" display="Renewable Energy impact by country  (without GEFFs )" xr:uid="{40AA1CD0-8F5A-4F02-A75C-C90A151E0CE2}"/>
    <hyperlink ref="B58" location="'7. GPP Impact'!A78" display="Renewable Energy impact by mitigation activity  (without GEFFs )" xr:uid="{38979E08-AC50-42DB-8385-343DEC90DE5B}"/>
    <hyperlink ref="B59" location="'7. GPP Impact'!A88" display="Renewable Energy impact by mitigation sub class  (without GEFFs )" xr:uid="{24D16FF9-11C3-45BA-A6AA-B8FCEC586803}"/>
    <hyperlink ref="B60" location="'7. GPP Impact'!A107" display="Energy Efficiency impact by country  (without GEFFs )" xr:uid="{1A05B170-401A-4BBA-B57D-547D7047A064}"/>
    <hyperlink ref="B61" location="'7. GPP Impact'!A139" display="Energy Efficiency impact by mitigation activity  (without GEFFs )" xr:uid="{1232E20A-C687-4E31-B18B-086E3818EBD0}"/>
    <hyperlink ref="B62" location="'7. GPP Impact'!A154" display="Energy Efficiency impact by mitigation sub class  (without GEFFs )" xr:uid="{7D9BF188-5BE3-4E90-87AD-85521C7D9459}"/>
    <hyperlink ref="B63" location="'7. GPP Impact'!A182" display="GEFFs Impact by country (energy efficiency and renewable energy)" xr:uid="{93520191-004F-4A87-A51E-181958B0EC81}"/>
    <hyperlink ref="B64" location="'7. GPP Impact'!A194" display="GEFFs Impact by country ( renewable energy)" xr:uid="{11250696-24E3-4B57-B288-81DC12000F00}"/>
    <hyperlink ref="B65" location="'7. GPP Impact'!A202" display="Waste management projects" xr:uid="{ED279901-1224-4A9C-AFFB-2C33E8AB3BBA}"/>
    <hyperlink ref="B66" location="'7. GPP Impact'!A239" display="Water projects impact by country" xr:uid="{FFDB3216-EFDC-4580-A94D-F80E53AF0ABF}"/>
    <hyperlink ref="B67" location="'7. GPP Impact'!A269" display="Water projects people benefitting" xr:uid="{F1692E68-0330-41F8-8405-D2C88884146A}"/>
    <hyperlink ref="B70" location="'8. CRPP Impact'!A3" display="CRPP impact (Summary) - full impact values" xr:uid="{6CB6BC5A-5249-4334-B77D-14F1DC8BD4E7}"/>
    <hyperlink ref="B71" location="'8. CRPP Impact'!A36" display="CRPP impact (Summary) - pro rata values" xr:uid="{B573CB41-69D2-4482-BB5F-74F9E97ABA8E}"/>
    <hyperlink ref="B72" location="'8. CRPP Impact'!A70" display=" CRPP impact by physical climate risk category - full impact values" xr:uid="{BF36BB09-FE62-477D-92AE-2FACF76090A4}"/>
    <hyperlink ref="B73" location="'8. CRPP Impact'!A90" display="CRPP impact by physical climate risk category - pro rata values" xr:uid="{3B9183ED-FCBB-4233-BA27-925904C4A19A}"/>
    <hyperlink ref="B76" location="'9. GTPP Impact'!A5" display="Summary" xr:uid="{D5008549-B69A-46E1-9530-4B05ABA203D4}"/>
    <hyperlink ref="B77" location="'9. GTPP Impact'!A30" display="CO2 equivalent savings, primary energy savings and water savings by classification (excluding GEFF)" xr:uid="{20B695DA-9265-4464-91E9-08024140B946}"/>
    <hyperlink ref="B78" location="'9. GTPP Impact'!A44" display="CO2 equivalent savings, primary energy savings and water savings by country (excluding GEFF)" xr:uid="{6E1FA7D2-2C3A-4875-8ADE-FF81BEA5936B}"/>
    <hyperlink ref="B79" location="'9. GTPP Impact'!A75" display="CO2 equivalent savings, primary energy savings and water savings by industry (excluding GEFF)" xr:uid="{690097F3-F722-41A2-A413-8ECC9B94F92C}"/>
    <hyperlink ref="B80" location="'9. GTPP Impact'!A89" display="CO2 equivalent savings, primary energy savings and water savings by classification (GEFF only)" xr:uid="{8934F17A-8173-4DEA-908A-EBECEEAA887D}"/>
    <hyperlink ref="B81" location="'9. GTPP Impact'!A96" display="CO2 equivalent savings, primary energy savings and water savings by country (GEFF only)" xr:uid="{C137EF46-B5BD-48F7-8619-FF6BA36592C8}"/>
    <hyperlink ref="B82" location="'9. GTPP Impact'!A121" display="CO2 equivalent savings, primary energy savings and water savings by industry (GEFF only)" xr:uid="{96F3FA21-65B7-46C7-B504-728BAAAF6BC1}"/>
    <hyperlink ref="B85" location="'10. Health Impact'!A4" display="Portfolio per industry" xr:uid="{B970219E-C1B6-4256-A86A-CFFBB4CCE3D1}"/>
    <hyperlink ref="B86" location="'10. Health Impact'!A13" display="Healthcare per sub-segment, for example hospitals and labs" xr:uid="{8E0EA496-23D5-473A-8B5F-C275B79BAF27}"/>
    <hyperlink ref="B87" location="'10. Health Impact'!A28" display="Infrastructure hospital PPP per country" xr:uid="{9D786228-E865-4CF1-BA90-F7C0386B5560}"/>
    <hyperlink ref="B88" location="'10. Health Impact'!A39" display="Pharmaceutical and Medical Consumable Manufacturing (industry) country allocation" xr:uid="{F3E300DA-85BD-4C33-BDE9-045B066DF8EE}"/>
    <hyperlink ref="B89" location="'10. Health Impact'!A50" display="Pharmaceutical and wholesale retail  per country allocation" xr:uid="{C5CD48ED-4341-48ED-88C2-6C7CC54DBFD5}"/>
    <hyperlink ref="B90" location="'10. Health Impact'!A61" display="For infrastructure Public/PPP and health care number of beds created across economies" xr:uid="{00E3957E-D671-4A47-93CD-9F43522DE78E}"/>
    <hyperlink ref="B51" location="'6. Micro Allocations'!A4" display="By country/sector" xr:uid="{7F9D9D4C-46E1-4F33-8D8A-0A5D3A28D96A}"/>
    <hyperlink ref="B52" location="'6. Micro Allocations'!A33" display="MFP Key Figures" xr:uid="{99E68B56-CF45-4666-AE3F-01431CFF938E}"/>
    <hyperlink ref="B93" location="'11. Micro Impact'!A4" display="Key figures" xr:uid="{B08557B6-FD8A-4999-9D46-C66D4074CF45}"/>
    <hyperlink ref="B94" location="'11. Micro Impact'!A17" display="Number of projects for focus area/project objectives with Partner Financial Institutions (PFIs)" xr:uid="{1EE0C187-B02C-439F-9B15-381CE6EB101E}"/>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B5612-F564-4C39-AA36-E7E7E3D5F9CF}">
  <sheetPr codeName="Sheet8">
    <tabColor theme="9" tint="0.79998168889431442"/>
  </sheetPr>
  <dimension ref="A1:I127"/>
  <sheetViews>
    <sheetView topLeftCell="A9" zoomScale="85" zoomScaleNormal="85" workbookViewId="0">
      <selection activeCell="E28" sqref="E28"/>
    </sheetView>
  </sheetViews>
  <sheetFormatPr defaultRowHeight="14.4" x14ac:dyDescent="0.3"/>
  <cols>
    <col min="1" max="1" width="53.6640625" customWidth="1"/>
    <col min="2" max="2" width="58.33203125" bestFit="1" customWidth="1"/>
    <col min="3" max="3" width="31.6640625" bestFit="1" customWidth="1"/>
    <col min="4" max="4" width="31" bestFit="1" customWidth="1"/>
    <col min="5" max="5" width="39.109375" bestFit="1" customWidth="1"/>
    <col min="6" max="6" width="29.6640625" bestFit="1" customWidth="1"/>
    <col min="7" max="7" width="43.109375" bestFit="1" customWidth="1"/>
    <col min="8" max="8" width="47.6640625" bestFit="1" customWidth="1"/>
    <col min="9" max="9" width="38.33203125" bestFit="1" customWidth="1"/>
  </cols>
  <sheetData>
    <row r="1" spans="1:4" ht="18" x14ac:dyDescent="0.35">
      <c r="A1" s="1" t="s">
        <v>3</v>
      </c>
    </row>
    <row r="2" spans="1:4" x14ac:dyDescent="0.3">
      <c r="A2" s="2" t="s">
        <v>118</v>
      </c>
    </row>
    <row r="3" spans="1:4" x14ac:dyDescent="0.3">
      <c r="A3" s="2" t="s">
        <v>82</v>
      </c>
    </row>
    <row r="4" spans="1:4" x14ac:dyDescent="0.3">
      <c r="A4" s="2"/>
    </row>
    <row r="5" spans="1:4" ht="18" x14ac:dyDescent="0.35">
      <c r="A5" s="1" t="s">
        <v>282</v>
      </c>
    </row>
    <row r="6" spans="1:4" ht="18" x14ac:dyDescent="0.35">
      <c r="A6" s="1"/>
    </row>
    <row r="7" spans="1:4" x14ac:dyDescent="0.3">
      <c r="A7" s="259" t="s">
        <v>87</v>
      </c>
      <c r="B7" s="124" t="s">
        <v>215</v>
      </c>
      <c r="C7" s="125" t="s">
        <v>216</v>
      </c>
      <c r="D7" s="126">
        <v>4.8</v>
      </c>
    </row>
    <row r="8" spans="1:4" x14ac:dyDescent="0.3">
      <c r="A8" s="259"/>
      <c r="B8" s="124" t="s">
        <v>217</v>
      </c>
      <c r="C8" s="125" t="s">
        <v>216</v>
      </c>
      <c r="D8" s="126">
        <v>3.8</v>
      </c>
    </row>
    <row r="9" spans="1:4" x14ac:dyDescent="0.3">
      <c r="A9" s="259"/>
      <c r="B9" s="124" t="s">
        <v>392</v>
      </c>
      <c r="C9" s="125" t="s">
        <v>216</v>
      </c>
      <c r="D9" s="126">
        <v>1.5</v>
      </c>
    </row>
    <row r="11" spans="1:4" ht="15.6" x14ac:dyDescent="0.3">
      <c r="A11" s="127" t="s">
        <v>341</v>
      </c>
      <c r="B11" s="127" t="s">
        <v>214</v>
      </c>
      <c r="C11" s="127" t="s">
        <v>85</v>
      </c>
      <c r="D11" s="128" t="s">
        <v>283</v>
      </c>
    </row>
    <row r="12" spans="1:4" x14ac:dyDescent="0.3">
      <c r="A12" s="280" t="s">
        <v>297</v>
      </c>
      <c r="B12" s="111" t="s">
        <v>284</v>
      </c>
      <c r="C12" s="111" t="s">
        <v>88</v>
      </c>
      <c r="D12" s="112">
        <v>60</v>
      </c>
    </row>
    <row r="13" spans="1:4" x14ac:dyDescent="0.3">
      <c r="A13" s="280"/>
      <c r="B13" s="111" t="s">
        <v>340</v>
      </c>
      <c r="C13" s="111" t="s">
        <v>285</v>
      </c>
      <c r="D13" s="112">
        <v>17.899999999999999</v>
      </c>
    </row>
    <row r="14" spans="1:4" x14ac:dyDescent="0.3">
      <c r="A14" s="280"/>
      <c r="B14" s="111" t="s">
        <v>286</v>
      </c>
      <c r="C14" s="111" t="s">
        <v>287</v>
      </c>
      <c r="D14" s="112">
        <v>4.5999999999999996</v>
      </c>
    </row>
    <row r="15" spans="1:4" x14ac:dyDescent="0.3">
      <c r="A15" s="280"/>
      <c r="B15" s="111" t="s">
        <v>288</v>
      </c>
      <c r="C15" s="111" t="s">
        <v>289</v>
      </c>
      <c r="D15" s="116">
        <v>2007</v>
      </c>
    </row>
    <row r="16" spans="1:4" x14ac:dyDescent="0.3">
      <c r="A16" s="281" t="s">
        <v>388</v>
      </c>
      <c r="B16" s="110" t="s">
        <v>290</v>
      </c>
      <c r="C16" s="110" t="s">
        <v>88</v>
      </c>
      <c r="D16" s="113">
        <v>23</v>
      </c>
    </row>
    <row r="17" spans="1:9" x14ac:dyDescent="0.3">
      <c r="A17" s="281"/>
      <c r="B17" s="110" t="s">
        <v>291</v>
      </c>
      <c r="C17" s="110" t="s">
        <v>289</v>
      </c>
      <c r="D17" s="113">
        <v>487</v>
      </c>
    </row>
    <row r="18" spans="1:9" x14ac:dyDescent="0.3">
      <c r="A18" s="280" t="s">
        <v>292</v>
      </c>
      <c r="B18" s="111" t="s">
        <v>293</v>
      </c>
      <c r="C18" s="111" t="s">
        <v>88</v>
      </c>
      <c r="D18" s="112">
        <v>9</v>
      </c>
    </row>
    <row r="19" spans="1:9" x14ac:dyDescent="0.3">
      <c r="A19" s="280"/>
      <c r="B19" s="111" t="s">
        <v>294</v>
      </c>
      <c r="C19" s="111" t="s">
        <v>295</v>
      </c>
      <c r="D19" s="114">
        <v>96675</v>
      </c>
    </row>
    <row r="20" spans="1:9" x14ac:dyDescent="0.3">
      <c r="A20" s="282"/>
      <c r="B20" s="111" t="s">
        <v>288</v>
      </c>
      <c r="C20" s="111" t="s">
        <v>289</v>
      </c>
      <c r="D20" s="112">
        <v>4.5</v>
      </c>
    </row>
    <row r="21" spans="1:9" x14ac:dyDescent="0.3">
      <c r="A21" s="283" t="s">
        <v>431</v>
      </c>
      <c r="B21" s="143" t="s">
        <v>390</v>
      </c>
      <c r="C21" s="110" t="s">
        <v>88</v>
      </c>
      <c r="D21" s="113">
        <v>4</v>
      </c>
    </row>
    <row r="22" spans="1:9" x14ac:dyDescent="0.3">
      <c r="A22" s="284"/>
      <c r="B22" s="110" t="s">
        <v>288</v>
      </c>
      <c r="C22" s="110" t="s">
        <v>289</v>
      </c>
      <c r="D22" s="113">
        <v>144.5</v>
      </c>
    </row>
    <row r="23" spans="1:9" x14ac:dyDescent="0.3">
      <c r="A23" s="284"/>
      <c r="B23" s="110" t="s">
        <v>340</v>
      </c>
      <c r="C23" s="110" t="s">
        <v>295</v>
      </c>
      <c r="D23" s="144">
        <v>12822</v>
      </c>
    </row>
    <row r="24" spans="1:9" x14ac:dyDescent="0.3">
      <c r="A24" s="284"/>
      <c r="B24" s="110" t="s">
        <v>286</v>
      </c>
      <c r="C24" s="110" t="s">
        <v>391</v>
      </c>
      <c r="D24" s="144">
        <v>105457</v>
      </c>
    </row>
    <row r="25" spans="1:9" x14ac:dyDescent="0.3">
      <c r="A25" s="278" t="s">
        <v>8</v>
      </c>
      <c r="B25" s="111" t="s">
        <v>389</v>
      </c>
      <c r="C25" s="111" t="s">
        <v>88</v>
      </c>
      <c r="D25" s="112">
        <v>3</v>
      </c>
    </row>
    <row r="26" spans="1:9" x14ac:dyDescent="0.3">
      <c r="A26" s="279"/>
      <c r="B26" s="111" t="s">
        <v>291</v>
      </c>
      <c r="C26" s="111" t="s">
        <v>289</v>
      </c>
      <c r="D26" s="145">
        <v>58.5</v>
      </c>
    </row>
    <row r="27" spans="1:9" x14ac:dyDescent="0.3">
      <c r="A27" s="90" t="s">
        <v>296</v>
      </c>
    </row>
    <row r="28" spans="1:9" ht="111" customHeight="1" x14ac:dyDescent="0.3">
      <c r="A28" s="115" t="s">
        <v>430</v>
      </c>
      <c r="B28" s="90"/>
    </row>
    <row r="29" spans="1:9" x14ac:dyDescent="0.3">
      <c r="A29" s="225" t="s">
        <v>429</v>
      </c>
    </row>
    <row r="30" spans="1:9" ht="18.600000000000001" x14ac:dyDescent="0.4">
      <c r="A30" s="1" t="s">
        <v>298</v>
      </c>
    </row>
    <row r="31" spans="1:9" ht="18" x14ac:dyDescent="0.35">
      <c r="A31" s="1"/>
    </row>
    <row r="32" spans="1:9" x14ac:dyDescent="0.3">
      <c r="A32" s="44" t="s">
        <v>302</v>
      </c>
      <c r="B32" s="44" t="s">
        <v>242</v>
      </c>
      <c r="C32" s="44" t="s">
        <v>243</v>
      </c>
      <c r="D32" s="44" t="s">
        <v>303</v>
      </c>
      <c r="E32" s="44" t="s">
        <v>304</v>
      </c>
      <c r="F32" s="44" t="s">
        <v>305</v>
      </c>
      <c r="G32" s="44" t="s">
        <v>306</v>
      </c>
      <c r="H32" s="44" t="s">
        <v>307</v>
      </c>
      <c r="I32" s="44" t="s">
        <v>308</v>
      </c>
    </row>
    <row r="33" spans="1:9" x14ac:dyDescent="0.3">
      <c r="A33" s="4" t="s">
        <v>299</v>
      </c>
      <c r="B33" s="11">
        <v>11</v>
      </c>
      <c r="C33" s="11">
        <v>213899695.41999999</v>
      </c>
      <c r="D33" s="11">
        <v>228911.91999999998</v>
      </c>
      <c r="E33" s="11">
        <v>46885</v>
      </c>
      <c r="F33" s="11">
        <v>273656.59999999998</v>
      </c>
      <c r="G33" s="11">
        <v>144513.76947094838</v>
      </c>
      <c r="H33" s="11">
        <v>12822.121348314373</v>
      </c>
      <c r="I33" s="11">
        <v>105456.71573375692</v>
      </c>
    </row>
    <row r="34" spans="1:9" x14ac:dyDescent="0.3">
      <c r="A34" s="4" t="s">
        <v>300</v>
      </c>
      <c r="B34" s="11">
        <v>27</v>
      </c>
      <c r="C34" s="11">
        <v>1092529445.9000001</v>
      </c>
      <c r="D34" s="11">
        <v>2409013.42</v>
      </c>
      <c r="E34" s="11">
        <v>52111.22</v>
      </c>
      <c r="F34" s="11">
        <v>0</v>
      </c>
      <c r="G34" s="11">
        <v>487471.59312814393</v>
      </c>
      <c r="H34" s="11">
        <v>33877.120932595142</v>
      </c>
      <c r="I34" s="11">
        <v>0</v>
      </c>
    </row>
    <row r="35" spans="1:9" x14ac:dyDescent="0.3">
      <c r="A35" s="4" t="s">
        <v>4</v>
      </c>
      <c r="B35" s="11">
        <v>58</v>
      </c>
      <c r="C35" s="11">
        <v>1918119387.5100002</v>
      </c>
      <c r="D35" s="11">
        <v>2473673.2399999998</v>
      </c>
      <c r="E35" s="11">
        <v>28256002.380000003</v>
      </c>
      <c r="F35" s="11">
        <v>5894484.1100000003</v>
      </c>
      <c r="G35" s="11">
        <v>1141197.4725114941</v>
      </c>
      <c r="H35" s="11">
        <v>10696653.537567383</v>
      </c>
      <c r="I35" s="11">
        <v>2517600.5794184362</v>
      </c>
    </row>
    <row r="36" spans="1:9" x14ac:dyDescent="0.3">
      <c r="A36" s="4" t="s">
        <v>292</v>
      </c>
      <c r="B36" s="11">
        <v>8</v>
      </c>
      <c r="C36" s="11">
        <v>420455239.79000002</v>
      </c>
      <c r="D36" s="11">
        <v>6810</v>
      </c>
      <c r="E36" s="11">
        <v>150410</v>
      </c>
      <c r="F36" s="11">
        <v>194186</v>
      </c>
      <c r="G36" s="11">
        <v>4498.5631478064242</v>
      </c>
      <c r="H36" s="11">
        <v>96675.399142092385</v>
      </c>
      <c r="I36" s="11">
        <v>39295.984293173373</v>
      </c>
    </row>
    <row r="37" spans="1:9" x14ac:dyDescent="0.3">
      <c r="A37" s="4" t="s">
        <v>301</v>
      </c>
      <c r="B37" s="11">
        <v>2</v>
      </c>
      <c r="C37" s="11">
        <v>40434185.810000002</v>
      </c>
      <c r="D37" s="11">
        <v>87807</v>
      </c>
      <c r="E37" s="11">
        <v>218846</v>
      </c>
      <c r="F37" s="11">
        <v>58877</v>
      </c>
      <c r="G37" s="11">
        <v>60803.620980699052</v>
      </c>
      <c r="H37" s="11">
        <v>175076.8</v>
      </c>
      <c r="I37" s="11">
        <v>47101.599999999999</v>
      </c>
    </row>
    <row r="38" spans="1:9" x14ac:dyDescent="0.3">
      <c r="A38" s="4" t="s">
        <v>8</v>
      </c>
      <c r="B38" s="11">
        <v>3</v>
      </c>
      <c r="C38" s="11">
        <v>161281877.90000001</v>
      </c>
      <c r="D38" s="11">
        <v>86789.010000000009</v>
      </c>
      <c r="E38" s="11">
        <v>0</v>
      </c>
      <c r="F38" s="11">
        <v>0</v>
      </c>
      <c r="G38" s="11">
        <v>56842.991527075334</v>
      </c>
      <c r="H38" s="11">
        <v>0</v>
      </c>
      <c r="I38" s="11">
        <v>0</v>
      </c>
    </row>
    <row r="39" spans="1:9" x14ac:dyDescent="0.3">
      <c r="A39" s="24" t="s">
        <v>7</v>
      </c>
      <c r="B39" s="25">
        <v>109</v>
      </c>
      <c r="C39" s="25">
        <v>3846719832.3299994</v>
      </c>
      <c r="D39" s="25">
        <v>5293004.5899999989</v>
      </c>
      <c r="E39" s="25">
        <v>28724254.600000001</v>
      </c>
      <c r="F39" s="25">
        <v>6421203.71</v>
      </c>
      <c r="G39" s="25">
        <v>1895328.0107661672</v>
      </c>
      <c r="H39" s="25">
        <v>11015104.978990385</v>
      </c>
      <c r="I39" s="25">
        <v>2709454.8794453661</v>
      </c>
    </row>
    <row r="40" spans="1:9" ht="18" x14ac:dyDescent="0.35">
      <c r="A40" s="1"/>
    </row>
    <row r="41" spans="1:9" x14ac:dyDescent="0.3">
      <c r="A41" s="90" t="s">
        <v>309</v>
      </c>
    </row>
    <row r="42" spans="1:9" x14ac:dyDescent="0.3">
      <c r="A42" s="90" t="s">
        <v>310</v>
      </c>
    </row>
    <row r="44" spans="1:9" ht="18" x14ac:dyDescent="0.35">
      <c r="A44" s="1" t="s">
        <v>311</v>
      </c>
    </row>
    <row r="46" spans="1:9" x14ac:dyDescent="0.3">
      <c r="A46" s="44" t="s">
        <v>45</v>
      </c>
      <c r="B46" s="44" t="s">
        <v>242</v>
      </c>
      <c r="C46" s="44" t="s">
        <v>243</v>
      </c>
      <c r="D46" s="44" t="s">
        <v>303</v>
      </c>
      <c r="E46" s="44" t="s">
        <v>304</v>
      </c>
      <c r="F46" s="44" t="s">
        <v>305</v>
      </c>
      <c r="G46" s="44" t="s">
        <v>306</v>
      </c>
      <c r="H46" s="44" t="s">
        <v>307</v>
      </c>
      <c r="I46" s="44" t="s">
        <v>308</v>
      </c>
    </row>
    <row r="47" spans="1:9" x14ac:dyDescent="0.3">
      <c r="A47" s="4" t="s">
        <v>107</v>
      </c>
      <c r="B47" s="11">
        <v>8</v>
      </c>
      <c r="C47" s="11">
        <v>276833190.84000003</v>
      </c>
      <c r="D47" s="11">
        <v>134436.92000000001</v>
      </c>
      <c r="E47" s="11">
        <v>310063.3</v>
      </c>
      <c r="F47" s="11">
        <v>0</v>
      </c>
      <c r="G47" s="11">
        <v>46197.115338984695</v>
      </c>
      <c r="H47" s="11">
        <v>90939.333925229381</v>
      </c>
      <c r="I47" s="11">
        <v>0</v>
      </c>
    </row>
    <row r="48" spans="1:9" x14ac:dyDescent="0.3">
      <c r="A48" s="4" t="s">
        <v>27</v>
      </c>
      <c r="B48" s="11">
        <v>1</v>
      </c>
      <c r="C48" s="11">
        <v>20000000</v>
      </c>
      <c r="D48" s="11">
        <v>2939</v>
      </c>
      <c r="E48" s="11">
        <v>0</v>
      </c>
      <c r="F48" s="11">
        <v>0</v>
      </c>
      <c r="G48" s="11">
        <v>2351.1999999999998</v>
      </c>
      <c r="H48" s="11">
        <v>0</v>
      </c>
      <c r="I48" s="11">
        <v>0</v>
      </c>
    </row>
    <row r="49" spans="1:9" x14ac:dyDescent="0.3">
      <c r="A49" s="4" t="s">
        <v>21</v>
      </c>
      <c r="B49" s="11">
        <v>2</v>
      </c>
      <c r="C49" s="11">
        <v>17087024.390000001</v>
      </c>
      <c r="D49" s="11">
        <v>207803.33</v>
      </c>
      <c r="E49" s="11">
        <v>1840802.43</v>
      </c>
      <c r="F49" s="11">
        <v>3091.11</v>
      </c>
      <c r="G49" s="11">
        <v>67531.29651724</v>
      </c>
      <c r="H49" s="11">
        <v>587182.39065516007</v>
      </c>
      <c r="I49" s="11">
        <v>2163.777</v>
      </c>
    </row>
    <row r="50" spans="1:9" x14ac:dyDescent="0.3">
      <c r="A50" s="4" t="s">
        <v>40</v>
      </c>
      <c r="B50" s="11">
        <v>2</v>
      </c>
      <c r="C50" s="11">
        <v>15277006.67</v>
      </c>
      <c r="D50" s="11">
        <v>841</v>
      </c>
      <c r="E50" s="11">
        <v>0</v>
      </c>
      <c r="F50" s="11">
        <v>0</v>
      </c>
      <c r="G50" s="11">
        <v>175.20833333333056</v>
      </c>
      <c r="H50" s="11">
        <v>0</v>
      </c>
      <c r="I50" s="11">
        <v>0</v>
      </c>
    </row>
    <row r="51" spans="1:9" x14ac:dyDescent="0.3">
      <c r="A51" s="4" t="s">
        <v>33</v>
      </c>
      <c r="B51" s="11">
        <v>2</v>
      </c>
      <c r="C51" s="11">
        <v>34496796.769999996</v>
      </c>
      <c r="D51" s="11">
        <v>153105</v>
      </c>
      <c r="E51" s="11">
        <v>2281431</v>
      </c>
      <c r="F51" s="11">
        <v>100780</v>
      </c>
      <c r="G51" s="11">
        <v>35789.504965229753</v>
      </c>
      <c r="H51" s="11">
        <v>532073.57004044543</v>
      </c>
      <c r="I51" s="11">
        <v>13128.093790706835</v>
      </c>
    </row>
    <row r="52" spans="1:9" x14ac:dyDescent="0.3">
      <c r="A52" s="4" t="s">
        <v>125</v>
      </c>
      <c r="B52" s="11">
        <v>1</v>
      </c>
      <c r="C52" s="11">
        <v>41333333</v>
      </c>
      <c r="D52" s="11">
        <v>1030</v>
      </c>
      <c r="E52" s="11">
        <v>19925</v>
      </c>
      <c r="F52" s="11">
        <v>0</v>
      </c>
      <c r="G52" s="11">
        <v>303.22887176963422</v>
      </c>
      <c r="H52" s="11">
        <v>5865.8594854465646</v>
      </c>
      <c r="I52" s="11">
        <v>0</v>
      </c>
    </row>
    <row r="53" spans="1:9" x14ac:dyDescent="0.3">
      <c r="A53" s="4" t="s">
        <v>15</v>
      </c>
      <c r="B53" s="11">
        <v>8</v>
      </c>
      <c r="C53" s="11">
        <v>309538281.84000003</v>
      </c>
      <c r="D53" s="11">
        <v>508807.4</v>
      </c>
      <c r="E53" s="11">
        <v>5057372</v>
      </c>
      <c r="F53" s="11">
        <v>702495</v>
      </c>
      <c r="G53" s="11">
        <v>379299.17541701283</v>
      </c>
      <c r="H53" s="11">
        <v>4093865.5451007355</v>
      </c>
      <c r="I53" s="11">
        <v>702495</v>
      </c>
    </row>
    <row r="54" spans="1:9" x14ac:dyDescent="0.3">
      <c r="A54" s="4" t="s">
        <v>37</v>
      </c>
      <c r="B54" s="11">
        <v>3</v>
      </c>
      <c r="C54" s="11">
        <v>75666139.310000002</v>
      </c>
      <c r="D54" s="11">
        <v>5931.79</v>
      </c>
      <c r="E54" s="11">
        <v>4713.8900000000003</v>
      </c>
      <c r="F54" s="11">
        <v>0</v>
      </c>
      <c r="G54" s="11">
        <v>4750.9794880498384</v>
      </c>
      <c r="H54" s="11">
        <v>2112.4184182566451</v>
      </c>
      <c r="I54" s="11">
        <v>0</v>
      </c>
    </row>
    <row r="55" spans="1:9" x14ac:dyDescent="0.3">
      <c r="A55" s="4" t="s">
        <v>39</v>
      </c>
      <c r="B55" s="11">
        <v>5</v>
      </c>
      <c r="C55" s="11">
        <v>172626994.49000001</v>
      </c>
      <c r="D55" s="11">
        <v>4885.53</v>
      </c>
      <c r="E55" s="11">
        <v>193801.53</v>
      </c>
      <c r="F55" s="11">
        <v>35641</v>
      </c>
      <c r="G55" s="11">
        <v>794.21680414122022</v>
      </c>
      <c r="H55" s="11">
        <v>61777.120429545248</v>
      </c>
      <c r="I55" s="11">
        <v>12289.999999999767</v>
      </c>
    </row>
    <row r="56" spans="1:9" x14ac:dyDescent="0.3">
      <c r="A56" s="4" t="s">
        <v>20</v>
      </c>
      <c r="B56" s="11">
        <v>2</v>
      </c>
      <c r="C56" s="11">
        <v>60944910.410000004</v>
      </c>
      <c r="D56" s="11">
        <v>553574</v>
      </c>
      <c r="E56" s="11">
        <v>10340000</v>
      </c>
      <c r="F56" s="11">
        <v>3500000</v>
      </c>
      <c r="G56" s="11">
        <v>123445.59852240465</v>
      </c>
      <c r="H56" s="11">
        <v>1594694.6328775748</v>
      </c>
      <c r="I56" s="11">
        <v>539790.25290826999</v>
      </c>
    </row>
    <row r="57" spans="1:9" x14ac:dyDescent="0.3">
      <c r="A57" s="4" t="s">
        <v>31</v>
      </c>
      <c r="B57" s="11">
        <v>3</v>
      </c>
      <c r="C57" s="11">
        <v>29575000</v>
      </c>
      <c r="D57" s="11">
        <v>51661</v>
      </c>
      <c r="E57" s="11">
        <v>27196</v>
      </c>
      <c r="F57" s="11">
        <v>6493.76</v>
      </c>
      <c r="G57" s="11">
        <v>16268.14198286395</v>
      </c>
      <c r="H57" s="11">
        <v>27195.999999999996</v>
      </c>
      <c r="I57" s="11">
        <v>1623.44</v>
      </c>
    </row>
    <row r="58" spans="1:9" x14ac:dyDescent="0.3">
      <c r="A58" s="4" t="s">
        <v>43</v>
      </c>
      <c r="B58" s="11">
        <v>2</v>
      </c>
      <c r="C58" s="11">
        <v>16482998.449999999</v>
      </c>
      <c r="D58" s="11">
        <v>3241</v>
      </c>
      <c r="E58" s="11">
        <v>0</v>
      </c>
      <c r="F58" s="11">
        <v>0</v>
      </c>
      <c r="G58" s="11">
        <v>1571.3939393939236</v>
      </c>
      <c r="H58" s="11">
        <v>0</v>
      </c>
      <c r="I58" s="11">
        <v>0</v>
      </c>
    </row>
    <row r="59" spans="1:9" x14ac:dyDescent="0.3">
      <c r="A59" s="4" t="s">
        <v>36</v>
      </c>
      <c r="B59" s="11">
        <v>3</v>
      </c>
      <c r="C59" s="11">
        <v>98552795.989999995</v>
      </c>
      <c r="D59" s="11">
        <v>65221</v>
      </c>
      <c r="E59" s="11">
        <v>1266721</v>
      </c>
      <c r="F59" s="11">
        <v>38513</v>
      </c>
      <c r="G59" s="11">
        <v>26304.094950919734</v>
      </c>
      <c r="H59" s="11">
        <v>486399.58142124716</v>
      </c>
      <c r="I59" s="11">
        <v>18848.08035640615</v>
      </c>
    </row>
    <row r="60" spans="1:9" x14ac:dyDescent="0.3">
      <c r="A60" s="4" t="s">
        <v>35</v>
      </c>
      <c r="B60" s="11">
        <v>1</v>
      </c>
      <c r="C60" s="11">
        <v>31245975.019999996</v>
      </c>
      <c r="D60" s="11">
        <v>0</v>
      </c>
      <c r="E60" s="11">
        <v>0</v>
      </c>
      <c r="F60" s="11">
        <v>123548.84</v>
      </c>
      <c r="G60" s="11">
        <v>0</v>
      </c>
      <c r="H60" s="11">
        <v>0</v>
      </c>
      <c r="I60" s="11">
        <v>71560.466744993653</v>
      </c>
    </row>
    <row r="61" spans="1:9" x14ac:dyDescent="0.3">
      <c r="A61" s="4" t="s">
        <v>41</v>
      </c>
      <c r="B61" s="11">
        <v>2</v>
      </c>
      <c r="C61" s="11">
        <v>13000000</v>
      </c>
      <c r="D61" s="11">
        <v>1314.37</v>
      </c>
      <c r="E61" s="11">
        <v>5439.24</v>
      </c>
      <c r="F61" s="11">
        <v>0</v>
      </c>
      <c r="G61" s="11">
        <v>1157.7601801801763</v>
      </c>
      <c r="H61" s="11">
        <v>3626.1599999999635</v>
      </c>
      <c r="I61" s="11">
        <v>0</v>
      </c>
    </row>
    <row r="62" spans="1:9" x14ac:dyDescent="0.3">
      <c r="A62" s="4" t="s">
        <v>25</v>
      </c>
      <c r="B62" s="11">
        <v>1</v>
      </c>
      <c r="C62" s="11">
        <v>13802000.66</v>
      </c>
      <c r="D62" s="11">
        <v>1501</v>
      </c>
      <c r="E62" s="11">
        <v>22117</v>
      </c>
      <c r="F62" s="11">
        <v>6465</v>
      </c>
      <c r="G62" s="11">
        <v>835.43634957776271</v>
      </c>
      <c r="H62" s="11">
        <v>12310.023813198784</v>
      </c>
      <c r="I62" s="11">
        <v>3598.3317788276054</v>
      </c>
    </row>
    <row r="63" spans="1:9" x14ac:dyDescent="0.3">
      <c r="A63" s="4" t="s">
        <v>42</v>
      </c>
      <c r="B63" s="11">
        <v>7</v>
      </c>
      <c r="C63" s="11">
        <v>144033333.32999998</v>
      </c>
      <c r="D63" s="11">
        <v>103618.23</v>
      </c>
      <c r="E63" s="11">
        <v>112677.83</v>
      </c>
      <c r="F63" s="11">
        <v>0</v>
      </c>
      <c r="G63" s="11">
        <v>16930.145326771068</v>
      </c>
      <c r="H63" s="11">
        <v>46940.999999999738</v>
      </c>
      <c r="I63" s="11">
        <v>0</v>
      </c>
    </row>
    <row r="64" spans="1:9" x14ac:dyDescent="0.3">
      <c r="A64" s="4" t="s">
        <v>16</v>
      </c>
      <c r="B64" s="11">
        <v>12</v>
      </c>
      <c r="C64" s="11">
        <v>671605777.85000002</v>
      </c>
      <c r="D64" s="11">
        <v>675096</v>
      </c>
      <c r="E64" s="11">
        <v>1466393</v>
      </c>
      <c r="F64" s="11">
        <v>0</v>
      </c>
      <c r="G64" s="11">
        <v>117121.68536788011</v>
      </c>
      <c r="H64" s="11">
        <v>749905.24676525453</v>
      </c>
      <c r="I64" s="11">
        <v>0</v>
      </c>
    </row>
    <row r="65" spans="1:9" x14ac:dyDescent="0.3">
      <c r="A65" s="4" t="s">
        <v>18</v>
      </c>
      <c r="B65" s="11">
        <v>3</v>
      </c>
      <c r="C65" s="11">
        <v>197902253.41</v>
      </c>
      <c r="D65" s="11">
        <v>4551</v>
      </c>
      <c r="E65" s="11">
        <v>27954</v>
      </c>
      <c r="F65" s="11">
        <v>128020</v>
      </c>
      <c r="G65" s="11">
        <v>3550.8449612402947</v>
      </c>
      <c r="H65" s="11">
        <v>11281.291989663867</v>
      </c>
      <c r="I65" s="11">
        <v>16540.051679585446</v>
      </c>
    </row>
    <row r="66" spans="1:9" x14ac:dyDescent="0.3">
      <c r="A66" s="4" t="s">
        <v>19</v>
      </c>
      <c r="B66" s="11">
        <v>7</v>
      </c>
      <c r="C66" s="11">
        <v>134802712.15000001</v>
      </c>
      <c r="D66" s="11">
        <v>90070.01</v>
      </c>
      <c r="E66" s="11">
        <v>657589</v>
      </c>
      <c r="F66" s="11">
        <v>241691</v>
      </c>
      <c r="G66" s="11">
        <v>69140.608619492414</v>
      </c>
      <c r="H66" s="11">
        <v>491912.3998947824</v>
      </c>
      <c r="I66" s="11">
        <v>109863.29787765184</v>
      </c>
    </row>
    <row r="67" spans="1:9" x14ac:dyDescent="0.3">
      <c r="A67" s="4" t="s">
        <v>124</v>
      </c>
      <c r="B67" s="11">
        <v>2</v>
      </c>
      <c r="C67" s="11">
        <v>34500000</v>
      </c>
      <c r="D67" s="11">
        <v>1694</v>
      </c>
      <c r="E67" s="11">
        <v>14189</v>
      </c>
      <c r="F67" s="11">
        <v>0</v>
      </c>
      <c r="G67" s="11">
        <v>489.68848655432095</v>
      </c>
      <c r="H67" s="11">
        <v>4101.6469514281334</v>
      </c>
      <c r="I67" s="11">
        <v>0</v>
      </c>
    </row>
    <row r="68" spans="1:9" x14ac:dyDescent="0.3">
      <c r="A68" s="4" t="s">
        <v>26</v>
      </c>
      <c r="B68" s="11">
        <v>3</v>
      </c>
      <c r="C68" s="11">
        <v>7269046.21</v>
      </c>
      <c r="D68" s="11">
        <v>39000</v>
      </c>
      <c r="E68" s="11">
        <v>0</v>
      </c>
      <c r="F68" s="11">
        <v>100000</v>
      </c>
      <c r="G68" s="11">
        <v>12999.999999999871</v>
      </c>
      <c r="H68" s="11">
        <v>0</v>
      </c>
      <c r="I68" s="11">
        <v>33333.333333333001</v>
      </c>
    </row>
    <row r="69" spans="1:9" x14ac:dyDescent="0.3">
      <c r="A69" s="4" t="s">
        <v>30</v>
      </c>
      <c r="B69" s="11">
        <v>1</v>
      </c>
      <c r="C69" s="11">
        <v>45000000</v>
      </c>
      <c r="D69" s="11">
        <v>0.01</v>
      </c>
      <c r="E69" s="11">
        <v>0</v>
      </c>
      <c r="F69" s="11">
        <v>0</v>
      </c>
      <c r="G69" s="11">
        <v>2.1327014218009001E-3</v>
      </c>
      <c r="H69" s="11">
        <v>0</v>
      </c>
      <c r="I69" s="11">
        <v>0</v>
      </c>
    </row>
    <row r="70" spans="1:9" x14ac:dyDescent="0.3">
      <c r="A70" s="4" t="s">
        <v>14</v>
      </c>
      <c r="B70" s="11">
        <v>20</v>
      </c>
      <c r="C70" s="11">
        <v>1036012619.5699999</v>
      </c>
      <c r="D70" s="11">
        <v>2254757</v>
      </c>
      <c r="E70" s="11">
        <v>1616212.38</v>
      </c>
      <c r="F70" s="11">
        <v>1431152</v>
      </c>
      <c r="G70" s="11">
        <v>756660.39696784143</v>
      </c>
      <c r="H70" s="11">
        <v>516811.48996641557</v>
      </c>
      <c r="I70" s="11">
        <v>1183296.1958360572</v>
      </c>
    </row>
    <row r="71" spans="1:9" x14ac:dyDescent="0.3">
      <c r="A71" s="4" t="s">
        <v>22</v>
      </c>
      <c r="B71" s="11">
        <v>6</v>
      </c>
      <c r="C71" s="11">
        <v>293469394.57999998</v>
      </c>
      <c r="D71" s="11">
        <v>319387</v>
      </c>
      <c r="E71" s="11">
        <v>1050477</v>
      </c>
      <c r="F71" s="11">
        <v>3313</v>
      </c>
      <c r="G71" s="11">
        <v>162670.19708094199</v>
      </c>
      <c r="H71" s="11">
        <v>609552.05419248389</v>
      </c>
      <c r="I71" s="11">
        <v>924.55813953488223</v>
      </c>
    </row>
    <row r="72" spans="1:9" x14ac:dyDescent="0.3">
      <c r="A72" s="4" t="s">
        <v>17</v>
      </c>
      <c r="B72" s="11">
        <v>2</v>
      </c>
      <c r="C72" s="11">
        <v>55662247.390000001</v>
      </c>
      <c r="D72" s="11">
        <v>108539</v>
      </c>
      <c r="E72" s="11">
        <v>2409180</v>
      </c>
      <c r="F72" s="11">
        <v>0</v>
      </c>
      <c r="G72" s="11">
        <v>48990.090161642809</v>
      </c>
      <c r="H72" s="11">
        <v>1086557.2130635199</v>
      </c>
      <c r="I72" s="11">
        <v>0</v>
      </c>
    </row>
    <row r="73" spans="1:9" x14ac:dyDescent="0.3">
      <c r="A73" s="24" t="s">
        <v>7</v>
      </c>
      <c r="B73" s="25">
        <v>109</v>
      </c>
      <c r="C73" s="25">
        <v>3846719832.3299999</v>
      </c>
      <c r="D73" s="25">
        <v>5293004.59</v>
      </c>
      <c r="E73" s="25">
        <v>28724254.599999994</v>
      </c>
      <c r="F73" s="25">
        <v>6421203.71</v>
      </c>
      <c r="G73" s="25">
        <v>1895328.0107661674</v>
      </c>
      <c r="H73" s="25">
        <v>11015104.978990391</v>
      </c>
      <c r="I73" s="25">
        <v>2709454.8794453666</v>
      </c>
    </row>
    <row r="75" spans="1:9" ht="18" x14ac:dyDescent="0.35">
      <c r="A75" s="1" t="s">
        <v>312</v>
      </c>
    </row>
    <row r="77" spans="1:9" x14ac:dyDescent="0.3">
      <c r="A77" s="44" t="s">
        <v>316</v>
      </c>
      <c r="B77" s="44" t="s">
        <v>242</v>
      </c>
      <c r="C77" s="44" t="s">
        <v>243</v>
      </c>
      <c r="D77" s="44" t="s">
        <v>303</v>
      </c>
      <c r="E77" s="44" t="s">
        <v>304</v>
      </c>
      <c r="F77" s="44" t="s">
        <v>305</v>
      </c>
      <c r="G77" s="44" t="s">
        <v>306</v>
      </c>
      <c r="H77" s="44" t="s">
        <v>307</v>
      </c>
      <c r="I77" s="44" t="s">
        <v>308</v>
      </c>
    </row>
    <row r="78" spans="1:9" x14ac:dyDescent="0.3">
      <c r="A78" s="4" t="s">
        <v>50</v>
      </c>
      <c r="B78" s="11">
        <v>10</v>
      </c>
      <c r="C78" s="11">
        <v>217015995.94000003</v>
      </c>
      <c r="D78" s="11">
        <v>191807.37</v>
      </c>
      <c r="E78" s="11">
        <v>1646104.24</v>
      </c>
      <c r="F78" s="11">
        <v>702495</v>
      </c>
      <c r="G78" s="11">
        <v>182245.92638129115</v>
      </c>
      <c r="H78" s="11">
        <v>1573411.3069514278</v>
      </c>
      <c r="I78" s="11">
        <v>702495</v>
      </c>
    </row>
    <row r="79" spans="1:9" x14ac:dyDescent="0.3">
      <c r="A79" s="4" t="s">
        <v>48</v>
      </c>
      <c r="B79" s="11">
        <v>9</v>
      </c>
      <c r="C79" s="11">
        <v>422833911.67000008</v>
      </c>
      <c r="D79" s="11">
        <v>1115953.01</v>
      </c>
      <c r="E79" s="11">
        <v>19305588</v>
      </c>
      <c r="F79" s="11">
        <v>3500000</v>
      </c>
      <c r="G79" s="11">
        <v>423572.41301551915</v>
      </c>
      <c r="H79" s="11">
        <v>6262166.255442529</v>
      </c>
      <c r="I79" s="11">
        <v>539790.25290826999</v>
      </c>
    </row>
    <row r="80" spans="1:9" x14ac:dyDescent="0.3">
      <c r="A80" s="4" t="s">
        <v>53</v>
      </c>
      <c r="B80" s="11">
        <v>12</v>
      </c>
      <c r="C80" s="11">
        <v>340124779.69</v>
      </c>
      <c r="D80" s="11">
        <v>70090.92</v>
      </c>
      <c r="E80" s="11">
        <v>1133821</v>
      </c>
      <c r="F80" s="11">
        <v>652008.6</v>
      </c>
      <c r="G80" s="11">
        <v>24609.308981616206</v>
      </c>
      <c r="H80" s="11">
        <v>349414.66230116721</v>
      </c>
      <c r="I80" s="11">
        <v>319233.258041867</v>
      </c>
    </row>
    <row r="81" spans="1:9" x14ac:dyDescent="0.3">
      <c r="A81" s="4" t="s">
        <v>54</v>
      </c>
      <c r="B81" s="11">
        <v>2</v>
      </c>
      <c r="C81" s="11">
        <v>76333333.329999998</v>
      </c>
      <c r="D81" s="11">
        <v>27081</v>
      </c>
      <c r="E81" s="11">
        <v>187434.5</v>
      </c>
      <c r="F81" s="11">
        <v>0</v>
      </c>
      <c r="G81" s="11">
        <v>13540.5</v>
      </c>
      <c r="H81" s="11">
        <v>93717.25</v>
      </c>
      <c r="I81" s="11">
        <v>0</v>
      </c>
    </row>
    <row r="82" spans="1:9" x14ac:dyDescent="0.3">
      <c r="A82" s="4" t="s">
        <v>55</v>
      </c>
      <c r="B82" s="11">
        <v>36</v>
      </c>
      <c r="C82" s="11">
        <v>1323278662.6900001</v>
      </c>
      <c r="D82" s="11">
        <v>2908034.52</v>
      </c>
      <c r="E82" s="11">
        <v>2909053.2099999995</v>
      </c>
      <c r="F82" s="11">
        <v>1125431</v>
      </c>
      <c r="G82" s="11">
        <v>857204.48737724556</v>
      </c>
      <c r="H82" s="11">
        <v>1229735.0529494991</v>
      </c>
      <c r="I82" s="11">
        <v>995873.91792036267</v>
      </c>
    </row>
    <row r="83" spans="1:9" x14ac:dyDescent="0.3">
      <c r="A83" s="4" t="s">
        <v>49</v>
      </c>
      <c r="B83" s="11">
        <v>20</v>
      </c>
      <c r="C83" s="11">
        <v>566458340.45000005</v>
      </c>
      <c r="D83" s="11">
        <v>566632.34000000008</v>
      </c>
      <c r="E83" s="11">
        <v>2570557.4300000002</v>
      </c>
      <c r="F83" s="11">
        <v>313249.11</v>
      </c>
      <c r="G83" s="11">
        <v>295919.08014631411</v>
      </c>
      <c r="H83" s="11">
        <v>1298210.3004606166</v>
      </c>
      <c r="I83" s="11">
        <v>135522.39889528128</v>
      </c>
    </row>
    <row r="84" spans="1:9" x14ac:dyDescent="0.3">
      <c r="A84" s="4" t="s">
        <v>52</v>
      </c>
      <c r="B84" s="11">
        <v>3</v>
      </c>
      <c r="C84" s="11">
        <v>193433333</v>
      </c>
      <c r="D84" s="11">
        <v>1685</v>
      </c>
      <c r="E84" s="11">
        <v>38022</v>
      </c>
      <c r="F84" s="11">
        <v>128020</v>
      </c>
      <c r="G84" s="11">
        <v>444.92498772644501</v>
      </c>
      <c r="H84" s="11">
        <v>9721.1623933671726</v>
      </c>
      <c r="I84" s="11">
        <v>16540.051679585446</v>
      </c>
    </row>
    <row r="85" spans="1:9" x14ac:dyDescent="0.3">
      <c r="A85" s="4" t="s">
        <v>56</v>
      </c>
      <c r="B85" s="11">
        <v>3</v>
      </c>
      <c r="C85" s="11">
        <v>115832934.75</v>
      </c>
      <c r="D85" s="11">
        <v>44422.01</v>
      </c>
      <c r="E85" s="11">
        <v>911751</v>
      </c>
      <c r="F85" s="11">
        <v>0</v>
      </c>
      <c r="G85" s="11">
        <v>7925.8893006055187</v>
      </c>
      <c r="H85" s="11">
        <v>182201.29284654188</v>
      </c>
      <c r="I85" s="11">
        <v>0</v>
      </c>
    </row>
    <row r="86" spans="1:9" x14ac:dyDescent="0.3">
      <c r="A86" s="4" t="s">
        <v>51</v>
      </c>
      <c r="B86" s="11">
        <v>14</v>
      </c>
      <c r="C86" s="11">
        <v>591408540.81000006</v>
      </c>
      <c r="D86" s="11">
        <v>367298.42</v>
      </c>
      <c r="E86" s="11">
        <v>21923.22</v>
      </c>
      <c r="F86" s="11">
        <v>0</v>
      </c>
      <c r="G86" s="11">
        <v>89865.480575849215</v>
      </c>
      <c r="H86" s="11">
        <v>16527.695645238848</v>
      </c>
      <c r="I86" s="11">
        <v>0</v>
      </c>
    </row>
    <row r="87" spans="1:9" x14ac:dyDescent="0.3">
      <c r="A87" s="24" t="s">
        <v>7</v>
      </c>
      <c r="B87" s="25">
        <v>109</v>
      </c>
      <c r="C87" s="25">
        <v>3846719832.3299994</v>
      </c>
      <c r="D87" s="25">
        <v>5293004.5900000008</v>
      </c>
      <c r="E87" s="25">
        <v>28724254.600000001</v>
      </c>
      <c r="F87" s="25">
        <v>6421203.71</v>
      </c>
      <c r="G87" s="25">
        <v>1895328.0107661674</v>
      </c>
      <c r="H87" s="25">
        <v>11015104.978990387</v>
      </c>
      <c r="I87" s="25">
        <v>2709454.8794453661</v>
      </c>
    </row>
    <row r="89" spans="1:9" ht="18" x14ac:dyDescent="0.35">
      <c r="A89" s="1" t="s">
        <v>313</v>
      </c>
    </row>
    <row r="91" spans="1:9" x14ac:dyDescent="0.3">
      <c r="A91" s="44" t="s">
        <v>302</v>
      </c>
      <c r="B91" s="44" t="s">
        <v>242</v>
      </c>
      <c r="C91" s="44" t="s">
        <v>243</v>
      </c>
      <c r="D91" s="44" t="s">
        <v>303</v>
      </c>
      <c r="E91" s="44" t="s">
        <v>304</v>
      </c>
      <c r="F91" s="44" t="s">
        <v>305</v>
      </c>
      <c r="G91" s="44" t="s">
        <v>306</v>
      </c>
      <c r="H91" s="44" t="s">
        <v>307</v>
      </c>
      <c r="I91" s="44" t="s">
        <v>308</v>
      </c>
    </row>
    <row r="92" spans="1:9" x14ac:dyDescent="0.3">
      <c r="A92" s="4" t="s">
        <v>4</v>
      </c>
      <c r="B92" s="11">
        <v>103</v>
      </c>
      <c r="C92" s="11">
        <v>955393046.35000026</v>
      </c>
      <c r="D92" s="11">
        <v>1390256.45</v>
      </c>
      <c r="E92" s="11">
        <v>11760106.4175</v>
      </c>
      <c r="F92" s="11">
        <v>3572528.65</v>
      </c>
      <c r="G92" s="11">
        <v>866764.01534025918</v>
      </c>
      <c r="H92" s="11">
        <v>7232314.5067894273</v>
      </c>
      <c r="I92" s="11">
        <v>2054117.6546214328</v>
      </c>
    </row>
    <row r="93" spans="1:9" x14ac:dyDescent="0.3">
      <c r="A93" s="4" t="s">
        <v>8</v>
      </c>
      <c r="B93" s="11">
        <v>1</v>
      </c>
      <c r="C93" s="11">
        <v>1034996.66</v>
      </c>
      <c r="D93" s="11">
        <v>2268</v>
      </c>
      <c r="E93" s="11">
        <v>7941</v>
      </c>
      <c r="F93" s="11">
        <v>0</v>
      </c>
      <c r="G93" s="11">
        <v>1701</v>
      </c>
      <c r="H93" s="11">
        <v>5955.75</v>
      </c>
      <c r="I93" s="11">
        <v>0</v>
      </c>
    </row>
    <row r="94" spans="1:9" x14ac:dyDescent="0.3">
      <c r="A94" s="24" t="s">
        <v>7</v>
      </c>
      <c r="B94" s="25">
        <v>104</v>
      </c>
      <c r="C94" s="25">
        <v>956428043.01000023</v>
      </c>
      <c r="D94" s="25">
        <v>1392524.45</v>
      </c>
      <c r="E94" s="25">
        <v>11768047.4175</v>
      </c>
      <c r="F94" s="25">
        <v>3572528.65</v>
      </c>
      <c r="G94" s="25">
        <v>868465.01534025918</v>
      </c>
      <c r="H94" s="25">
        <v>7238270.2567894273</v>
      </c>
      <c r="I94" s="25">
        <v>2054117.6546214328</v>
      </c>
    </row>
    <row r="96" spans="1:9" ht="18" x14ac:dyDescent="0.35">
      <c r="A96" s="1" t="s">
        <v>314</v>
      </c>
    </row>
    <row r="98" spans="1:9" x14ac:dyDescent="0.3">
      <c r="A98" s="44" t="s">
        <v>45</v>
      </c>
      <c r="B98" s="44" t="s">
        <v>242</v>
      </c>
      <c r="C98" s="44" t="s">
        <v>243</v>
      </c>
      <c r="D98" s="44" t="s">
        <v>303</v>
      </c>
      <c r="E98" s="44" t="s">
        <v>304</v>
      </c>
      <c r="F98" s="44" t="s">
        <v>305</v>
      </c>
      <c r="G98" s="44" t="s">
        <v>306</v>
      </c>
      <c r="H98" s="44" t="s">
        <v>307</v>
      </c>
      <c r="I98" s="44" t="s">
        <v>308</v>
      </c>
    </row>
    <row r="99" spans="1:9" x14ac:dyDescent="0.3">
      <c r="A99" s="4" t="s">
        <v>38</v>
      </c>
      <c r="B99" s="11">
        <v>3</v>
      </c>
      <c r="C99" s="11">
        <v>4333333.33</v>
      </c>
      <c r="D99" s="11">
        <v>880.43000000000006</v>
      </c>
      <c r="E99" s="11">
        <v>10031.93</v>
      </c>
      <c r="F99" s="11">
        <v>0</v>
      </c>
      <c r="G99" s="11">
        <v>372.8816666666653</v>
      </c>
      <c r="H99" s="11">
        <v>4240.6316666666517</v>
      </c>
      <c r="I99" s="11">
        <v>0</v>
      </c>
    </row>
    <row r="100" spans="1:9" x14ac:dyDescent="0.3">
      <c r="A100" s="4" t="s">
        <v>27</v>
      </c>
      <c r="B100" s="11">
        <v>3</v>
      </c>
      <c r="C100" s="11">
        <v>2580591.71</v>
      </c>
      <c r="D100" s="11">
        <v>5861</v>
      </c>
      <c r="E100" s="11">
        <v>28389</v>
      </c>
      <c r="F100" s="11">
        <v>0</v>
      </c>
      <c r="G100" s="11">
        <v>3715.25</v>
      </c>
      <c r="H100" s="11">
        <v>18909.5</v>
      </c>
      <c r="I100" s="11">
        <v>0</v>
      </c>
    </row>
    <row r="101" spans="1:9" x14ac:dyDescent="0.3">
      <c r="A101" s="4" t="s">
        <v>21</v>
      </c>
      <c r="B101" s="11">
        <v>6</v>
      </c>
      <c r="C101" s="11">
        <v>12466666.680000002</v>
      </c>
      <c r="D101" s="11">
        <v>2941</v>
      </c>
      <c r="E101" s="11">
        <v>33530</v>
      </c>
      <c r="F101" s="11">
        <v>0</v>
      </c>
      <c r="G101" s="11">
        <v>2287</v>
      </c>
      <c r="H101" s="11">
        <v>25998</v>
      </c>
      <c r="I101" s="11">
        <v>0</v>
      </c>
    </row>
    <row r="102" spans="1:9" x14ac:dyDescent="0.3">
      <c r="A102" s="4" t="s">
        <v>15</v>
      </c>
      <c r="B102" s="11">
        <v>8</v>
      </c>
      <c r="C102" s="11">
        <v>111814142.20999999</v>
      </c>
      <c r="D102" s="11">
        <v>132434.75</v>
      </c>
      <c r="E102" s="11">
        <v>976527</v>
      </c>
      <c r="F102" s="11">
        <v>760090</v>
      </c>
      <c r="G102" s="11">
        <v>74439.545265085704</v>
      </c>
      <c r="H102" s="11">
        <v>576160.87122970365</v>
      </c>
      <c r="I102" s="11">
        <v>419973.2559138902</v>
      </c>
    </row>
    <row r="103" spans="1:9" x14ac:dyDescent="0.3">
      <c r="A103" s="4" t="s">
        <v>37</v>
      </c>
      <c r="B103" s="11">
        <v>2</v>
      </c>
      <c r="C103" s="11">
        <v>92451674.669999987</v>
      </c>
      <c r="D103" s="11">
        <v>53589</v>
      </c>
      <c r="E103" s="11">
        <v>822858</v>
      </c>
      <c r="F103" s="11">
        <v>905168</v>
      </c>
      <c r="G103" s="11">
        <v>40430.872177811143</v>
      </c>
      <c r="H103" s="11">
        <v>620672.21761786332</v>
      </c>
      <c r="I103" s="11">
        <v>683669.50100263837</v>
      </c>
    </row>
    <row r="104" spans="1:9" x14ac:dyDescent="0.3">
      <c r="A104" s="4" t="s">
        <v>20</v>
      </c>
      <c r="B104" s="11">
        <v>5</v>
      </c>
      <c r="C104" s="11">
        <v>26962036.75</v>
      </c>
      <c r="D104" s="11">
        <v>28541</v>
      </c>
      <c r="E104" s="11">
        <v>181975</v>
      </c>
      <c r="F104" s="11">
        <v>118339</v>
      </c>
      <c r="G104" s="11">
        <v>22320.349994430799</v>
      </c>
      <c r="H104" s="11">
        <v>142437.49996855669</v>
      </c>
      <c r="I104" s="11">
        <v>94860.124990773125</v>
      </c>
    </row>
    <row r="105" spans="1:9" x14ac:dyDescent="0.3">
      <c r="A105" s="4" t="s">
        <v>24</v>
      </c>
      <c r="B105" s="11">
        <v>5</v>
      </c>
      <c r="C105" s="11">
        <v>37857700.359999999</v>
      </c>
      <c r="D105" s="11">
        <v>32059</v>
      </c>
      <c r="E105" s="11">
        <v>293020</v>
      </c>
      <c r="F105" s="11">
        <v>3168.4</v>
      </c>
      <c r="G105" s="11">
        <v>18997.333332451442</v>
      </c>
      <c r="H105" s="11">
        <v>173308.33332321508</v>
      </c>
      <c r="I105" s="11">
        <v>2112.2666662856773</v>
      </c>
    </row>
    <row r="106" spans="1:9" x14ac:dyDescent="0.3">
      <c r="A106" s="4" t="s">
        <v>31</v>
      </c>
      <c r="B106" s="11">
        <v>4</v>
      </c>
      <c r="C106" s="11">
        <v>4980952.37</v>
      </c>
      <c r="D106" s="11">
        <v>2780</v>
      </c>
      <c r="E106" s="11">
        <v>32012</v>
      </c>
      <c r="F106" s="11">
        <v>0</v>
      </c>
      <c r="G106" s="11">
        <v>947.41666666666538</v>
      </c>
      <c r="H106" s="11">
        <v>10910.66666666665</v>
      </c>
      <c r="I106" s="11">
        <v>0</v>
      </c>
    </row>
    <row r="107" spans="1:9" x14ac:dyDescent="0.3">
      <c r="A107" s="4" t="s">
        <v>43</v>
      </c>
      <c r="B107" s="11">
        <v>4</v>
      </c>
      <c r="C107" s="11">
        <v>8919968.9199999999</v>
      </c>
      <c r="D107" s="11">
        <v>9507.08</v>
      </c>
      <c r="E107" s="11">
        <v>93430</v>
      </c>
      <c r="F107" s="11">
        <v>84000</v>
      </c>
      <c r="G107" s="11">
        <v>4191.3160003935536</v>
      </c>
      <c r="H107" s="11">
        <v>45087.800006139427</v>
      </c>
      <c r="I107" s="11">
        <v>43823.529420060193</v>
      </c>
    </row>
    <row r="108" spans="1:9" x14ac:dyDescent="0.3">
      <c r="A108" s="4" t="s">
        <v>36</v>
      </c>
      <c r="B108" s="11">
        <v>1</v>
      </c>
      <c r="C108" s="11">
        <v>1285714.29</v>
      </c>
      <c r="D108" s="11">
        <v>9880</v>
      </c>
      <c r="E108" s="11">
        <v>104742</v>
      </c>
      <c r="F108" s="11">
        <v>132000</v>
      </c>
      <c r="G108" s="11">
        <v>2964</v>
      </c>
      <c r="H108" s="11">
        <v>31422.600000000002</v>
      </c>
      <c r="I108" s="11">
        <v>39600</v>
      </c>
    </row>
    <row r="109" spans="1:9" x14ac:dyDescent="0.3">
      <c r="A109" s="4" t="s">
        <v>35</v>
      </c>
      <c r="B109" s="11">
        <v>4</v>
      </c>
      <c r="C109" s="11">
        <v>69344778.100000009</v>
      </c>
      <c r="D109" s="11">
        <v>142501</v>
      </c>
      <c r="E109" s="11">
        <v>589874.6875</v>
      </c>
      <c r="F109" s="11">
        <v>67962</v>
      </c>
      <c r="G109" s="11">
        <v>80157.000000270753</v>
      </c>
      <c r="H109" s="11">
        <v>329906.01562505902</v>
      </c>
      <c r="I109" s="11">
        <v>50971.500003640198</v>
      </c>
    </row>
    <row r="110" spans="1:9" x14ac:dyDescent="0.3">
      <c r="A110" s="4" t="s">
        <v>41</v>
      </c>
      <c r="B110" s="11">
        <v>1</v>
      </c>
      <c r="C110" s="11">
        <v>1000000</v>
      </c>
      <c r="D110" s="11">
        <v>202</v>
      </c>
      <c r="E110" s="11">
        <v>2326</v>
      </c>
      <c r="F110" s="11">
        <v>0</v>
      </c>
      <c r="G110" s="11">
        <v>101</v>
      </c>
      <c r="H110" s="11">
        <v>1163</v>
      </c>
      <c r="I110" s="11">
        <v>0</v>
      </c>
    </row>
    <row r="111" spans="1:9" x14ac:dyDescent="0.3">
      <c r="A111" s="4" t="s">
        <v>25</v>
      </c>
      <c r="B111" s="11">
        <v>9</v>
      </c>
      <c r="C111" s="11">
        <v>132767594.56</v>
      </c>
      <c r="D111" s="11">
        <v>119570</v>
      </c>
      <c r="E111" s="11">
        <v>937100</v>
      </c>
      <c r="F111" s="11">
        <v>810750</v>
      </c>
      <c r="G111" s="11">
        <v>62866.689850615046</v>
      </c>
      <c r="H111" s="11">
        <v>493350.23403127154</v>
      </c>
      <c r="I111" s="11">
        <v>378703.12387256639</v>
      </c>
    </row>
    <row r="112" spans="1:9" x14ac:dyDescent="0.3">
      <c r="A112" s="4" t="s">
        <v>42</v>
      </c>
      <c r="B112" s="11">
        <v>16</v>
      </c>
      <c r="C112" s="11">
        <v>27513086.920000002</v>
      </c>
      <c r="D112" s="11">
        <v>5061</v>
      </c>
      <c r="E112" s="11">
        <v>58133</v>
      </c>
      <c r="F112" s="11">
        <v>0</v>
      </c>
      <c r="G112" s="11">
        <v>4358.9999999999973</v>
      </c>
      <c r="H112" s="11">
        <v>50046.999999999971</v>
      </c>
      <c r="I112" s="11">
        <v>0</v>
      </c>
    </row>
    <row r="113" spans="1:9" x14ac:dyDescent="0.3">
      <c r="A113" s="4" t="s">
        <v>16</v>
      </c>
      <c r="B113" s="11">
        <v>2</v>
      </c>
      <c r="C113" s="11">
        <v>19745075.010000002</v>
      </c>
      <c r="D113" s="11">
        <v>61715</v>
      </c>
      <c r="E113" s="11">
        <v>648000</v>
      </c>
      <c r="F113" s="11">
        <v>0</v>
      </c>
      <c r="G113" s="11">
        <v>34286.125</v>
      </c>
      <c r="H113" s="11">
        <v>360000</v>
      </c>
      <c r="I113" s="11">
        <v>0</v>
      </c>
    </row>
    <row r="114" spans="1:9" x14ac:dyDescent="0.3">
      <c r="A114" s="4" t="s">
        <v>19</v>
      </c>
      <c r="B114" s="11">
        <v>7</v>
      </c>
      <c r="C114" s="11">
        <v>32212403.079999994</v>
      </c>
      <c r="D114" s="11">
        <v>21612</v>
      </c>
      <c r="E114" s="11">
        <v>177515</v>
      </c>
      <c r="F114" s="11">
        <v>21773</v>
      </c>
      <c r="G114" s="11">
        <v>17097.5</v>
      </c>
      <c r="H114" s="11">
        <v>143655.15</v>
      </c>
      <c r="I114" s="11">
        <v>16329.75</v>
      </c>
    </row>
    <row r="115" spans="1:9" x14ac:dyDescent="0.3">
      <c r="A115" s="4" t="s">
        <v>126</v>
      </c>
      <c r="B115" s="11">
        <v>1</v>
      </c>
      <c r="C115" s="11">
        <v>937483.96000000008</v>
      </c>
      <c r="D115" s="11">
        <v>6562</v>
      </c>
      <c r="E115" s="11">
        <v>46068</v>
      </c>
      <c r="F115" s="11">
        <v>0</v>
      </c>
      <c r="G115" s="11">
        <v>6562</v>
      </c>
      <c r="H115" s="11">
        <v>46068</v>
      </c>
      <c r="I115" s="11">
        <v>0</v>
      </c>
    </row>
    <row r="116" spans="1:9" x14ac:dyDescent="0.3">
      <c r="A116" s="4" t="s">
        <v>26</v>
      </c>
      <c r="B116" s="11">
        <v>9</v>
      </c>
      <c r="C116" s="11">
        <v>11550109.34</v>
      </c>
      <c r="D116" s="11">
        <v>6131</v>
      </c>
      <c r="E116" s="11">
        <v>124442</v>
      </c>
      <c r="F116" s="11">
        <v>453345</v>
      </c>
      <c r="G116" s="11">
        <v>2209.1250009217565</v>
      </c>
      <c r="H116" s="11">
        <v>44907.375018602404</v>
      </c>
      <c r="I116" s="11">
        <v>161098.12503157667</v>
      </c>
    </row>
    <row r="117" spans="1:9" x14ac:dyDescent="0.3">
      <c r="A117" s="4" t="s">
        <v>14</v>
      </c>
      <c r="B117" s="11">
        <v>8</v>
      </c>
      <c r="C117" s="11">
        <v>310869397.22000003</v>
      </c>
      <c r="D117" s="11">
        <v>708785</v>
      </c>
      <c r="E117" s="11">
        <v>5686064</v>
      </c>
      <c r="F117" s="11">
        <v>135874</v>
      </c>
      <c r="G117" s="11">
        <v>466617.15004511992</v>
      </c>
      <c r="H117" s="11">
        <v>3543304.59127003</v>
      </c>
      <c r="I117" s="11">
        <v>108415.73015578484</v>
      </c>
    </row>
    <row r="118" spans="1:9" x14ac:dyDescent="0.3">
      <c r="A118" s="4" t="s">
        <v>17</v>
      </c>
      <c r="B118" s="11">
        <v>6</v>
      </c>
      <c r="C118" s="11">
        <v>46835333.530000001</v>
      </c>
      <c r="D118" s="11">
        <v>41912.19</v>
      </c>
      <c r="E118" s="11">
        <v>922009.8</v>
      </c>
      <c r="F118" s="11">
        <v>80059.25</v>
      </c>
      <c r="G118" s="11">
        <v>23543.460339825317</v>
      </c>
      <c r="H118" s="11">
        <v>576720.77036565449</v>
      </c>
      <c r="I118" s="11">
        <v>54560.747564216377</v>
      </c>
    </row>
    <row r="119" spans="1:9" x14ac:dyDescent="0.3">
      <c r="A119" s="24" t="s">
        <v>7</v>
      </c>
      <c r="B119" s="25">
        <v>104</v>
      </c>
      <c r="C119" s="25">
        <v>956428043.00999975</v>
      </c>
      <c r="D119" s="25">
        <v>1392524.45</v>
      </c>
      <c r="E119" s="25">
        <v>11768047.417499999</v>
      </c>
      <c r="F119" s="25">
        <v>3572528.65</v>
      </c>
      <c r="G119" s="25">
        <v>868465.01534025883</v>
      </c>
      <c r="H119" s="25">
        <v>7238270.25678943</v>
      </c>
      <c r="I119" s="25">
        <v>2054117.6546214323</v>
      </c>
    </row>
    <row r="121" spans="1:9" ht="18" x14ac:dyDescent="0.35">
      <c r="A121" s="1" t="s">
        <v>315</v>
      </c>
    </row>
    <row r="123" spans="1:9" x14ac:dyDescent="0.3">
      <c r="A123" s="44" t="s">
        <v>316</v>
      </c>
      <c r="B123" s="44" t="s">
        <v>242</v>
      </c>
      <c r="C123" s="44" t="s">
        <v>243</v>
      </c>
      <c r="D123" s="44" t="s">
        <v>303</v>
      </c>
      <c r="E123" s="44" t="s">
        <v>304</v>
      </c>
      <c r="F123" s="44" t="s">
        <v>305</v>
      </c>
      <c r="G123" s="44" t="s">
        <v>306</v>
      </c>
      <c r="H123" s="44" t="s">
        <v>307</v>
      </c>
      <c r="I123" s="44" t="s">
        <v>308</v>
      </c>
    </row>
    <row r="124" spans="1:9" x14ac:dyDescent="0.3">
      <c r="A124" s="4" t="s">
        <v>50</v>
      </c>
      <c r="B124" s="11">
        <v>89</v>
      </c>
      <c r="C124" s="11">
        <v>841313916.74000049</v>
      </c>
      <c r="D124" s="11">
        <v>1120317.45</v>
      </c>
      <c r="E124" s="11">
        <v>9279724.4175000004</v>
      </c>
      <c r="F124" s="11">
        <v>3457835.65</v>
      </c>
      <c r="G124" s="11">
        <v>629705.72367639642</v>
      </c>
      <c r="H124" s="11">
        <v>5077474.3401362039</v>
      </c>
      <c r="I124" s="11">
        <v>1948024.7796248079</v>
      </c>
    </row>
    <row r="125" spans="1:9" x14ac:dyDescent="0.3">
      <c r="A125" s="4" t="s">
        <v>54</v>
      </c>
      <c r="B125" s="11">
        <v>9</v>
      </c>
      <c r="C125" s="11">
        <v>110018866.10000001</v>
      </c>
      <c r="D125" s="11">
        <v>267673</v>
      </c>
      <c r="E125" s="11">
        <v>2454625</v>
      </c>
      <c r="F125" s="11">
        <v>109642</v>
      </c>
      <c r="G125" s="11">
        <v>236275.625</v>
      </c>
      <c r="H125" s="11">
        <v>2143333</v>
      </c>
      <c r="I125" s="11">
        <v>104198.75</v>
      </c>
    </row>
    <row r="126" spans="1:9" x14ac:dyDescent="0.3">
      <c r="A126" s="4" t="s">
        <v>128</v>
      </c>
      <c r="B126" s="11">
        <v>6</v>
      </c>
      <c r="C126" s="11">
        <v>5095260.17</v>
      </c>
      <c r="D126" s="11">
        <v>4534</v>
      </c>
      <c r="E126" s="11">
        <v>33698</v>
      </c>
      <c r="F126" s="11">
        <v>5051</v>
      </c>
      <c r="G126" s="11">
        <v>2483.6666638623146</v>
      </c>
      <c r="H126" s="11">
        <v>17462.91665322621</v>
      </c>
      <c r="I126" s="11">
        <v>1894.1249966248208</v>
      </c>
    </row>
    <row r="127" spans="1:9" x14ac:dyDescent="0.3">
      <c r="A127" s="24" t="s">
        <v>7</v>
      </c>
      <c r="B127" s="25">
        <v>104</v>
      </c>
      <c r="C127" s="25">
        <v>956428043.01000047</v>
      </c>
      <c r="D127" s="25">
        <v>1392524.45</v>
      </c>
      <c r="E127" s="25">
        <v>11768047.4175</v>
      </c>
      <c r="F127" s="25">
        <v>3572528.65</v>
      </c>
      <c r="G127" s="25">
        <v>868465.01534025883</v>
      </c>
      <c r="H127" s="25">
        <v>7238270.2567894291</v>
      </c>
      <c r="I127" s="25">
        <v>2054117.6546214328</v>
      </c>
    </row>
  </sheetData>
  <mergeCells count="6">
    <mergeCell ref="A25:A26"/>
    <mergeCell ref="A7:A9"/>
    <mergeCell ref="A12:A15"/>
    <mergeCell ref="A16:A17"/>
    <mergeCell ref="A18:A20"/>
    <mergeCell ref="A21:A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4AB1-7E46-43E9-93AB-EF1F5B931BD5}">
  <sheetPr codeName="Sheet10">
    <tabColor theme="9" tint="0.79998168889431442"/>
  </sheetPr>
  <dimension ref="A1:E86"/>
  <sheetViews>
    <sheetView zoomScale="85" zoomScaleNormal="85" workbookViewId="0">
      <selection activeCell="F51" sqref="F51"/>
    </sheetView>
  </sheetViews>
  <sheetFormatPr defaultRowHeight="14.4" x14ac:dyDescent="0.3"/>
  <cols>
    <col min="1" max="1" width="28.88671875" bestFit="1" customWidth="1"/>
    <col min="2" max="2" width="47.6640625" bestFit="1" customWidth="1"/>
    <col min="3" max="3" width="28.109375" bestFit="1" customWidth="1"/>
    <col min="4" max="4" width="11" bestFit="1" customWidth="1"/>
    <col min="5" max="5" width="18.33203125" bestFit="1" customWidth="1"/>
    <col min="6" max="6" width="48" bestFit="1" customWidth="1"/>
  </cols>
  <sheetData>
    <row r="1" spans="1:3" ht="18" x14ac:dyDescent="0.35">
      <c r="A1" s="1" t="s">
        <v>3</v>
      </c>
    </row>
    <row r="2" spans="1:3" x14ac:dyDescent="0.3">
      <c r="A2" s="2" t="s">
        <v>317</v>
      </c>
    </row>
    <row r="3" spans="1:3" x14ac:dyDescent="0.3">
      <c r="A3" s="2"/>
    </row>
    <row r="4" spans="1:3" ht="18" x14ac:dyDescent="0.35">
      <c r="A4" s="1" t="s">
        <v>318</v>
      </c>
    </row>
    <row r="6" spans="1:3" x14ac:dyDescent="0.3">
      <c r="A6" s="71" t="s">
        <v>334</v>
      </c>
      <c r="B6" s="3" t="s">
        <v>242</v>
      </c>
      <c r="C6" s="29" t="s">
        <v>131</v>
      </c>
    </row>
    <row r="7" spans="1:3" x14ac:dyDescent="0.3">
      <c r="A7" s="4" t="s">
        <v>320</v>
      </c>
      <c r="B7">
        <v>10</v>
      </c>
      <c r="C7" s="6">
        <v>579206822.98000002</v>
      </c>
    </row>
    <row r="8" spans="1:3" x14ac:dyDescent="0.3">
      <c r="A8" s="4" t="s">
        <v>321</v>
      </c>
      <c r="B8">
        <v>7</v>
      </c>
      <c r="C8" s="6">
        <v>191563011.38999999</v>
      </c>
    </row>
    <row r="9" spans="1:3" x14ac:dyDescent="0.3">
      <c r="A9" s="4" t="s">
        <v>322</v>
      </c>
      <c r="B9">
        <v>4</v>
      </c>
      <c r="C9" s="6">
        <v>94152509.569999993</v>
      </c>
    </row>
    <row r="10" spans="1:3" x14ac:dyDescent="0.3">
      <c r="A10" s="4" t="s">
        <v>323</v>
      </c>
      <c r="B10">
        <v>5</v>
      </c>
      <c r="C10" s="6">
        <v>74714517.189999998</v>
      </c>
    </row>
    <row r="11" spans="1:3" x14ac:dyDescent="0.3">
      <c r="A11" s="5" t="s">
        <v>7</v>
      </c>
      <c r="B11" s="95">
        <v>26</v>
      </c>
      <c r="C11" s="7">
        <v>939636861.13000011</v>
      </c>
    </row>
    <row r="13" spans="1:3" ht="18" x14ac:dyDescent="0.35">
      <c r="A13" s="1" t="s">
        <v>328</v>
      </c>
    </row>
    <row r="15" spans="1:3" x14ac:dyDescent="0.3">
      <c r="A15" s="120" t="s">
        <v>302</v>
      </c>
      <c r="B15" s="117" t="s">
        <v>323</v>
      </c>
    </row>
    <row r="17" spans="1:3" x14ac:dyDescent="0.3">
      <c r="A17" s="3" t="s">
        <v>331</v>
      </c>
      <c r="B17" s="3" t="s">
        <v>242</v>
      </c>
      <c r="C17" s="29" t="s">
        <v>131</v>
      </c>
    </row>
    <row r="18" spans="1:3" x14ac:dyDescent="0.3">
      <c r="A18" s="41" t="s">
        <v>16</v>
      </c>
      <c r="B18" s="118">
        <v>1</v>
      </c>
      <c r="C18" s="119">
        <v>24003304.170000002</v>
      </c>
    </row>
    <row r="19" spans="1:3" x14ac:dyDescent="0.3">
      <c r="A19" s="23" t="s">
        <v>329</v>
      </c>
      <c r="B19">
        <v>1</v>
      </c>
      <c r="C19" s="6">
        <v>24003304.170000002</v>
      </c>
    </row>
    <row r="20" spans="1:3" x14ac:dyDescent="0.3">
      <c r="A20" s="41" t="s">
        <v>37</v>
      </c>
      <c r="B20" s="118">
        <v>2</v>
      </c>
      <c r="C20" s="119">
        <v>23827179</v>
      </c>
    </row>
    <row r="21" spans="1:3" x14ac:dyDescent="0.3">
      <c r="A21" s="23" t="s">
        <v>329</v>
      </c>
      <c r="B21">
        <v>2</v>
      </c>
      <c r="C21" s="6">
        <v>23827179</v>
      </c>
    </row>
    <row r="22" spans="1:3" x14ac:dyDescent="0.3">
      <c r="A22" s="41" t="s">
        <v>107</v>
      </c>
      <c r="B22" s="118">
        <v>1</v>
      </c>
      <c r="C22" s="119">
        <v>16345007.739999998</v>
      </c>
    </row>
    <row r="23" spans="1:3" x14ac:dyDescent="0.3">
      <c r="A23" s="23" t="s">
        <v>329</v>
      </c>
      <c r="B23">
        <v>1</v>
      </c>
      <c r="C23" s="6">
        <v>16345007.739999998</v>
      </c>
    </row>
    <row r="24" spans="1:3" x14ac:dyDescent="0.3">
      <c r="A24" s="41" t="s">
        <v>15</v>
      </c>
      <c r="B24" s="118">
        <v>1</v>
      </c>
      <c r="C24" s="119">
        <v>10539026.280000001</v>
      </c>
    </row>
    <row r="25" spans="1:3" x14ac:dyDescent="0.3">
      <c r="A25" s="23" t="s">
        <v>329</v>
      </c>
      <c r="B25">
        <v>1</v>
      </c>
      <c r="C25" s="6">
        <v>10539026.280000001</v>
      </c>
    </row>
    <row r="26" spans="1:3" x14ac:dyDescent="0.3">
      <c r="A26" s="5" t="s">
        <v>7</v>
      </c>
      <c r="B26" s="95">
        <v>5</v>
      </c>
      <c r="C26" s="7">
        <v>74714517.189999998</v>
      </c>
    </row>
    <row r="28" spans="1:3" ht="18" x14ac:dyDescent="0.35">
      <c r="A28" s="1" t="s">
        <v>330</v>
      </c>
    </row>
    <row r="30" spans="1:3" x14ac:dyDescent="0.3">
      <c r="A30" s="120" t="s">
        <v>302</v>
      </c>
      <c r="B30" s="117" t="s">
        <v>320</v>
      </c>
      <c r="C30" s="6"/>
    </row>
    <row r="31" spans="1:3" x14ac:dyDescent="0.3">
      <c r="C31" s="6"/>
    </row>
    <row r="32" spans="1:3" x14ac:dyDescent="0.3">
      <c r="A32" s="3" t="s">
        <v>45</v>
      </c>
      <c r="B32" s="3" t="s">
        <v>242</v>
      </c>
      <c r="C32" s="29" t="s">
        <v>131</v>
      </c>
    </row>
    <row r="33" spans="1:3" x14ac:dyDescent="0.3">
      <c r="A33" s="4" t="s">
        <v>14</v>
      </c>
      <c r="B33">
        <v>7</v>
      </c>
      <c r="C33" s="6">
        <v>422504565.72000003</v>
      </c>
    </row>
    <row r="34" spans="1:3" x14ac:dyDescent="0.3">
      <c r="A34" s="4" t="s">
        <v>24</v>
      </c>
      <c r="B34">
        <v>1</v>
      </c>
      <c r="C34" s="6">
        <v>105000000</v>
      </c>
    </row>
    <row r="35" spans="1:3" x14ac:dyDescent="0.3">
      <c r="A35" s="4" t="s">
        <v>35</v>
      </c>
      <c r="B35">
        <v>1</v>
      </c>
      <c r="C35" s="6">
        <v>41731066.460000001</v>
      </c>
    </row>
    <row r="36" spans="1:3" x14ac:dyDescent="0.3">
      <c r="A36" s="4" t="s">
        <v>21</v>
      </c>
      <c r="B36">
        <v>1</v>
      </c>
      <c r="C36" s="6">
        <v>9971190.8000000007</v>
      </c>
    </row>
    <row r="37" spans="1:3" x14ac:dyDescent="0.3">
      <c r="A37" s="5" t="s">
        <v>7</v>
      </c>
      <c r="B37" s="95">
        <v>10</v>
      </c>
      <c r="C37" s="7">
        <v>579206822.98000002</v>
      </c>
    </row>
    <row r="39" spans="1:3" ht="18" x14ac:dyDescent="0.35">
      <c r="A39" s="1" t="s">
        <v>332</v>
      </c>
    </row>
    <row r="41" spans="1:3" x14ac:dyDescent="0.3">
      <c r="A41" s="120" t="s">
        <v>302</v>
      </c>
      <c r="B41" s="117" t="s">
        <v>321</v>
      </c>
      <c r="C41" s="6"/>
    </row>
    <row r="42" spans="1:3" x14ac:dyDescent="0.3">
      <c r="C42" s="6"/>
    </row>
    <row r="43" spans="1:3" x14ac:dyDescent="0.3">
      <c r="A43" s="3" t="s">
        <v>45</v>
      </c>
      <c r="B43" s="3" t="s">
        <v>242</v>
      </c>
      <c r="C43" s="29" t="s">
        <v>131</v>
      </c>
    </row>
    <row r="44" spans="1:3" x14ac:dyDescent="0.3">
      <c r="A44" s="4" t="s">
        <v>16</v>
      </c>
      <c r="B44">
        <v>1</v>
      </c>
      <c r="C44" s="11">
        <v>148504696.26999998</v>
      </c>
    </row>
    <row r="45" spans="1:3" x14ac:dyDescent="0.3">
      <c r="A45" s="4" t="s">
        <v>107</v>
      </c>
      <c r="B45">
        <v>2</v>
      </c>
      <c r="C45" s="11">
        <v>32000000</v>
      </c>
    </row>
    <row r="46" spans="1:3" x14ac:dyDescent="0.3">
      <c r="A46" s="4" t="s">
        <v>17</v>
      </c>
      <c r="B46">
        <v>3</v>
      </c>
      <c r="C46" s="11">
        <v>7536092.8700000001</v>
      </c>
    </row>
    <row r="47" spans="1:3" x14ac:dyDescent="0.3">
      <c r="A47" s="4" t="s">
        <v>25</v>
      </c>
      <c r="B47">
        <v>1</v>
      </c>
      <c r="C47" s="11">
        <v>3522222.25</v>
      </c>
    </row>
    <row r="48" spans="1:3" x14ac:dyDescent="0.3">
      <c r="A48" s="5" t="s">
        <v>7</v>
      </c>
      <c r="B48" s="95">
        <v>7</v>
      </c>
      <c r="C48" s="13">
        <v>191563011.38999999</v>
      </c>
    </row>
    <row r="50" spans="1:5" ht="18" x14ac:dyDescent="0.35">
      <c r="A50" s="1" t="s">
        <v>333</v>
      </c>
    </row>
    <row r="52" spans="1:5" x14ac:dyDescent="0.3">
      <c r="A52" s="120" t="s">
        <v>302</v>
      </c>
      <c r="B52" s="117" t="s">
        <v>322</v>
      </c>
    </row>
    <row r="54" spans="1:5" x14ac:dyDescent="0.3">
      <c r="A54" s="3" t="s">
        <v>45</v>
      </c>
      <c r="B54" s="3" t="s">
        <v>242</v>
      </c>
      <c r="C54" s="29" t="s">
        <v>131</v>
      </c>
    </row>
    <row r="55" spans="1:5" x14ac:dyDescent="0.3">
      <c r="A55" s="4" t="s">
        <v>107</v>
      </c>
      <c r="B55">
        <v>1</v>
      </c>
      <c r="C55" s="11">
        <v>49733327.909999996</v>
      </c>
    </row>
    <row r="56" spans="1:5" x14ac:dyDescent="0.3">
      <c r="A56" s="4" t="s">
        <v>16</v>
      </c>
      <c r="B56">
        <v>1</v>
      </c>
      <c r="C56" s="11">
        <v>32025358.48</v>
      </c>
    </row>
    <row r="57" spans="1:5" x14ac:dyDescent="0.3">
      <c r="A57" s="4" t="s">
        <v>17</v>
      </c>
      <c r="B57">
        <v>1</v>
      </c>
      <c r="C57" s="11">
        <v>10625965.99</v>
      </c>
    </row>
    <row r="58" spans="1:5" x14ac:dyDescent="0.3">
      <c r="A58" s="4" t="s">
        <v>42</v>
      </c>
      <c r="B58">
        <v>1</v>
      </c>
      <c r="C58" s="11">
        <v>1767857.19</v>
      </c>
    </row>
    <row r="59" spans="1:5" x14ac:dyDescent="0.3">
      <c r="A59" s="5" t="s">
        <v>7</v>
      </c>
      <c r="B59" s="95">
        <v>4</v>
      </c>
      <c r="C59" s="13">
        <v>94152509.569999993</v>
      </c>
    </row>
    <row r="61" spans="1:5" ht="18" x14ac:dyDescent="0.35">
      <c r="A61" s="1" t="s">
        <v>337</v>
      </c>
    </row>
    <row r="62" spans="1:5" ht="18" x14ac:dyDescent="0.35">
      <c r="A62" s="1"/>
    </row>
    <row r="63" spans="1:5" x14ac:dyDescent="0.3">
      <c r="A63" s="43" t="s">
        <v>428</v>
      </c>
      <c r="B63" s="3" t="s">
        <v>242</v>
      </c>
      <c r="C63" s="29" t="s">
        <v>131</v>
      </c>
      <c r="D63" s="10" t="s">
        <v>335</v>
      </c>
      <c r="E63" s="10" t="s">
        <v>336</v>
      </c>
    </row>
    <row r="64" spans="1:5" x14ac:dyDescent="0.3">
      <c r="A64" s="41" t="s">
        <v>320</v>
      </c>
      <c r="B64" s="118">
        <v>9</v>
      </c>
      <c r="C64" s="42">
        <f>SUM(C65+C66+C67)</f>
        <v>569235632.18000007</v>
      </c>
      <c r="D64" s="119">
        <v>9638</v>
      </c>
      <c r="E64" s="42">
        <v>1619.3768285126255</v>
      </c>
    </row>
    <row r="65" spans="1:5" x14ac:dyDescent="0.3">
      <c r="A65" s="23" t="s">
        <v>14</v>
      </c>
      <c r="B65">
        <v>7</v>
      </c>
      <c r="C65" s="11">
        <v>422504565.72000003</v>
      </c>
      <c r="D65">
        <v>8758</v>
      </c>
      <c r="E65" s="11">
        <v>1251.9199710205073</v>
      </c>
    </row>
    <row r="66" spans="1:5" x14ac:dyDescent="0.3">
      <c r="A66" s="23" t="s">
        <v>24</v>
      </c>
      <c r="B66">
        <v>1</v>
      </c>
      <c r="C66" s="11">
        <v>105000000</v>
      </c>
      <c r="D66">
        <v>630</v>
      </c>
      <c r="E66" s="11">
        <v>144.9863013698631</v>
      </c>
    </row>
    <row r="67" spans="1:5" x14ac:dyDescent="0.3">
      <c r="A67" s="23" t="s">
        <v>35</v>
      </c>
      <c r="B67">
        <v>1</v>
      </c>
      <c r="C67" s="11">
        <v>41731066.460000001</v>
      </c>
      <c r="D67">
        <v>250</v>
      </c>
      <c r="E67" s="11">
        <v>222.47055612225498</v>
      </c>
    </row>
    <row r="68" spans="1:5" x14ac:dyDescent="0.3">
      <c r="A68" s="41" t="s">
        <v>323</v>
      </c>
      <c r="B68" s="118">
        <v>1</v>
      </c>
      <c r="C68" s="148">
        <v>10539026.280000001</v>
      </c>
      <c r="D68" s="118">
        <v>261</v>
      </c>
      <c r="E68" s="42">
        <v>161.86046510467762</v>
      </c>
    </row>
    <row r="69" spans="1:5" x14ac:dyDescent="0.3">
      <c r="A69" s="23" t="s">
        <v>15</v>
      </c>
      <c r="B69">
        <v>1</v>
      </c>
      <c r="C69" s="11">
        <v>10539026.280000001</v>
      </c>
      <c r="D69">
        <v>261</v>
      </c>
      <c r="E69" s="11">
        <v>161.86046510467762</v>
      </c>
    </row>
    <row r="70" spans="1:5" x14ac:dyDescent="0.3">
      <c r="A70" s="5" t="s">
        <v>7</v>
      </c>
      <c r="B70" s="95">
        <v>10</v>
      </c>
      <c r="C70" s="13">
        <f>C64+C68</f>
        <v>579774658.46000004</v>
      </c>
      <c r="D70" s="7">
        <v>9899</v>
      </c>
      <c r="E70" s="13">
        <v>1781.2372936173031</v>
      </c>
    </row>
    <row r="71" spans="1:5" ht="18" x14ac:dyDescent="0.35">
      <c r="A71" s="1"/>
    </row>
    <row r="72" spans="1:5" ht="18" x14ac:dyDescent="0.35">
      <c r="A72" s="1"/>
    </row>
    <row r="73" spans="1:5" ht="18" x14ac:dyDescent="0.35">
      <c r="A73" s="1"/>
    </row>
    <row r="74" spans="1:5" ht="18" x14ac:dyDescent="0.35">
      <c r="A74" s="1"/>
    </row>
    <row r="75" spans="1:5" ht="18" x14ac:dyDescent="0.35">
      <c r="A75" s="1"/>
    </row>
    <row r="76" spans="1:5" ht="18" x14ac:dyDescent="0.35">
      <c r="A76" s="1"/>
    </row>
    <row r="77" spans="1:5" ht="18" x14ac:dyDescent="0.35">
      <c r="A77" s="1"/>
    </row>
    <row r="78" spans="1:5" ht="18" x14ac:dyDescent="0.35">
      <c r="A78" s="1"/>
    </row>
    <row r="79" spans="1:5" ht="18" x14ac:dyDescent="0.35">
      <c r="A79" s="1"/>
    </row>
    <row r="80" spans="1:5" ht="18" x14ac:dyDescent="0.35">
      <c r="A80" s="1"/>
    </row>
    <row r="81" spans="1:1" ht="18" x14ac:dyDescent="0.35">
      <c r="A81" s="1"/>
    </row>
    <row r="82" spans="1:1" ht="18" x14ac:dyDescent="0.35">
      <c r="A82" s="1"/>
    </row>
    <row r="83" spans="1:1" ht="18" x14ac:dyDescent="0.35">
      <c r="A83" s="1"/>
    </row>
    <row r="84" spans="1:1" ht="18" x14ac:dyDescent="0.35">
      <c r="A84" s="1"/>
    </row>
    <row r="85" spans="1:1" ht="18" x14ac:dyDescent="0.35">
      <c r="A85" s="1"/>
    </row>
    <row r="86" spans="1:1" ht="18" x14ac:dyDescent="0.35">
      <c r="A86"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0B54-9FC2-41C7-9831-CD1E81CA1EF4}">
  <sheetPr codeName="Sheet12">
    <tabColor theme="9" tint="0.79998168889431442"/>
  </sheetPr>
  <dimension ref="A1:F25"/>
  <sheetViews>
    <sheetView zoomScaleNormal="100" workbookViewId="0">
      <selection activeCell="C12" sqref="C12"/>
    </sheetView>
  </sheetViews>
  <sheetFormatPr defaultRowHeight="14.4" x14ac:dyDescent="0.3"/>
  <cols>
    <col min="1" max="1" width="51.33203125" customWidth="1"/>
    <col min="2" max="2" width="27" bestFit="1" customWidth="1"/>
    <col min="3" max="3" width="25.5546875" bestFit="1" customWidth="1"/>
    <col min="4" max="4" width="25.6640625" bestFit="1" customWidth="1"/>
    <col min="5" max="5" width="13.88671875" bestFit="1" customWidth="1"/>
    <col min="6" max="6" width="14.88671875" bestFit="1" customWidth="1"/>
    <col min="7" max="7" width="13.88671875" bestFit="1" customWidth="1"/>
    <col min="8" max="8" width="14.88671875" bestFit="1" customWidth="1"/>
    <col min="9" max="9" width="13.88671875" bestFit="1" customWidth="1"/>
    <col min="10" max="10" width="14.88671875" bestFit="1" customWidth="1"/>
  </cols>
  <sheetData>
    <row r="1" spans="1:6" ht="18" x14ac:dyDescent="0.35">
      <c r="A1" s="1" t="s">
        <v>524</v>
      </c>
      <c r="D1" s="250" t="s">
        <v>0</v>
      </c>
      <c r="E1" s="251"/>
      <c r="F1" s="251"/>
    </row>
    <row r="2" spans="1:6" x14ac:dyDescent="0.3">
      <c r="A2" s="2" t="s">
        <v>439</v>
      </c>
    </row>
    <row r="4" spans="1:6" ht="18" x14ac:dyDescent="0.35">
      <c r="A4" s="1" t="s">
        <v>508</v>
      </c>
    </row>
    <row r="6" spans="1:6" x14ac:dyDescent="0.3">
      <c r="A6" t="s">
        <v>156</v>
      </c>
      <c r="B6" s="50">
        <v>1879</v>
      </c>
      <c r="C6" t="s">
        <v>157</v>
      </c>
    </row>
    <row r="7" spans="1:6" x14ac:dyDescent="0.3">
      <c r="A7" t="s">
        <v>158</v>
      </c>
      <c r="B7" s="50">
        <v>871</v>
      </c>
      <c r="C7" t="s">
        <v>157</v>
      </c>
    </row>
    <row r="8" spans="1:6" x14ac:dyDescent="0.3">
      <c r="A8" t="s">
        <v>523</v>
      </c>
      <c r="B8" s="51">
        <v>100</v>
      </c>
      <c r="C8" t="s">
        <v>71</v>
      </c>
    </row>
    <row r="9" spans="1:6" x14ac:dyDescent="0.3">
      <c r="A9" s="246" t="s">
        <v>509</v>
      </c>
      <c r="B9" t="s">
        <v>507</v>
      </c>
      <c r="C9" t="s">
        <v>71</v>
      </c>
    </row>
    <row r="10" spans="1:6" x14ac:dyDescent="0.3">
      <c r="A10" t="s">
        <v>159</v>
      </c>
      <c r="B10" s="51">
        <v>210</v>
      </c>
      <c r="C10" t="s">
        <v>71</v>
      </c>
    </row>
    <row r="11" spans="1:6" x14ac:dyDescent="0.3">
      <c r="A11" t="s">
        <v>503</v>
      </c>
      <c r="B11" s="51" t="s">
        <v>161</v>
      </c>
    </row>
    <row r="12" spans="1:6" x14ac:dyDescent="0.3">
      <c r="A12" t="s">
        <v>504</v>
      </c>
      <c r="B12" s="33">
        <f>871000000/10000</f>
        <v>87100</v>
      </c>
      <c r="C12" t="s">
        <v>71</v>
      </c>
    </row>
    <row r="13" spans="1:6" x14ac:dyDescent="0.3">
      <c r="A13" s="26" t="s">
        <v>162</v>
      </c>
      <c r="B13" s="52">
        <v>4.4000000000000004</v>
      </c>
      <c r="C13" t="s">
        <v>163</v>
      </c>
    </row>
    <row r="14" spans="1:6" x14ac:dyDescent="0.3">
      <c r="A14" s="26" t="s">
        <v>164</v>
      </c>
      <c r="B14" s="52">
        <v>2.7</v>
      </c>
      <c r="C14" t="s">
        <v>163</v>
      </c>
    </row>
    <row r="15" spans="1:6" x14ac:dyDescent="0.3">
      <c r="A15" s="26" t="s">
        <v>165</v>
      </c>
      <c r="B15" s="52">
        <v>1.8</v>
      </c>
      <c r="C15" t="s">
        <v>88</v>
      </c>
    </row>
    <row r="17" spans="1:2" ht="18" x14ac:dyDescent="0.35">
      <c r="A17" s="1" t="s">
        <v>521</v>
      </c>
    </row>
    <row r="19" spans="1:2" ht="28.8" x14ac:dyDescent="0.3">
      <c r="A19" s="3" t="s">
        <v>510</v>
      </c>
      <c r="B19" s="249" t="s">
        <v>522</v>
      </c>
    </row>
    <row r="20" spans="1:2" x14ac:dyDescent="0.3">
      <c r="A20" s="243" t="s">
        <v>512</v>
      </c>
      <c r="B20" s="242">
        <v>38</v>
      </c>
    </row>
    <row r="21" spans="1:2" x14ac:dyDescent="0.3">
      <c r="A21" s="243" t="s">
        <v>511</v>
      </c>
      <c r="B21" s="242">
        <v>130</v>
      </c>
    </row>
    <row r="22" spans="1:2" ht="28.8" x14ac:dyDescent="0.3">
      <c r="A22" s="243" t="s">
        <v>525</v>
      </c>
      <c r="B22" s="242">
        <v>140</v>
      </c>
    </row>
    <row r="23" spans="1:2" x14ac:dyDescent="0.3">
      <c r="A23" s="87" t="s">
        <v>520</v>
      </c>
    </row>
    <row r="25" spans="1:2" x14ac:dyDescent="0.3">
      <c r="A25" s="87"/>
    </row>
  </sheetData>
  <mergeCells count="1">
    <mergeCell ref="D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DCD49-72E5-454B-A1CC-F161F8229094}">
  <sheetPr codeName="Sheet5">
    <tabColor theme="5" tint="0.79998168889431442"/>
  </sheetPr>
  <dimension ref="A1:R90"/>
  <sheetViews>
    <sheetView workbookViewId="0">
      <selection activeCell="B52" sqref="B52"/>
    </sheetView>
  </sheetViews>
  <sheetFormatPr defaultColWidth="38.33203125" defaultRowHeight="14.4" x14ac:dyDescent="0.3"/>
  <cols>
    <col min="1" max="1" width="76.88671875" bestFit="1" customWidth="1"/>
    <col min="2" max="16" width="18" customWidth="1"/>
  </cols>
  <sheetData>
    <row r="1" spans="1:6" ht="18" x14ac:dyDescent="0.35">
      <c r="A1" s="1" t="s">
        <v>172</v>
      </c>
    </row>
    <row r="3" spans="1:6" x14ac:dyDescent="0.3">
      <c r="A3" s="53" t="s">
        <v>166</v>
      </c>
      <c r="B3" s="54" t="s">
        <v>167</v>
      </c>
      <c r="C3" s="55" t="s">
        <v>168</v>
      </c>
      <c r="D3" s="55" t="s">
        <v>169</v>
      </c>
      <c r="E3" s="55" t="s">
        <v>170</v>
      </c>
      <c r="F3" s="56" t="s">
        <v>171</v>
      </c>
    </row>
    <row r="4" spans="1:6" x14ac:dyDescent="0.3">
      <c r="A4" s="4">
        <v>2010</v>
      </c>
      <c r="B4" s="57">
        <v>18.100000000000001</v>
      </c>
      <c r="C4" s="58"/>
      <c r="D4" s="58"/>
      <c r="E4" s="59"/>
      <c r="F4" s="60">
        <v>76.7</v>
      </c>
    </row>
    <row r="5" spans="1:6" x14ac:dyDescent="0.3">
      <c r="A5" s="4">
        <v>2011</v>
      </c>
      <c r="B5" s="61">
        <v>95.7</v>
      </c>
      <c r="C5" s="58"/>
      <c r="D5" s="58"/>
      <c r="E5" s="59"/>
      <c r="F5" s="60"/>
    </row>
    <row r="6" spans="1:6" x14ac:dyDescent="0.3">
      <c r="A6" s="4">
        <v>2012</v>
      </c>
      <c r="B6" s="61">
        <v>9.9</v>
      </c>
      <c r="C6" s="58"/>
      <c r="D6" s="58"/>
      <c r="E6" s="59"/>
      <c r="F6" s="60"/>
    </row>
    <row r="7" spans="1:6" x14ac:dyDescent="0.3">
      <c r="A7" s="4">
        <v>2013</v>
      </c>
      <c r="B7" s="61">
        <v>287.39999999999998</v>
      </c>
      <c r="C7" s="58"/>
      <c r="D7" s="58"/>
      <c r="E7" s="59"/>
      <c r="F7" s="60"/>
    </row>
    <row r="8" spans="1:6" x14ac:dyDescent="0.3">
      <c r="A8" s="4">
        <v>2014</v>
      </c>
      <c r="B8" s="61">
        <v>118.91</v>
      </c>
      <c r="C8" s="58"/>
      <c r="D8" s="58"/>
      <c r="E8" s="59"/>
      <c r="F8" s="60"/>
    </row>
    <row r="9" spans="1:6" x14ac:dyDescent="0.3">
      <c r="A9" s="4">
        <v>2015</v>
      </c>
      <c r="B9" s="61">
        <v>256.85000000000002</v>
      </c>
      <c r="C9" s="58"/>
      <c r="D9" s="58"/>
      <c r="E9" s="59"/>
      <c r="F9" s="60">
        <v>96.84</v>
      </c>
    </row>
    <row r="10" spans="1:6" x14ac:dyDescent="0.3">
      <c r="A10" s="4">
        <v>2016</v>
      </c>
      <c r="B10" s="62">
        <v>947.73946153846146</v>
      </c>
      <c r="C10" s="63"/>
      <c r="D10" s="63"/>
      <c r="E10" s="64"/>
      <c r="F10" s="60"/>
    </row>
    <row r="11" spans="1:6" x14ac:dyDescent="0.3">
      <c r="A11" s="4">
        <v>2017</v>
      </c>
      <c r="B11" s="62">
        <v>614.85</v>
      </c>
      <c r="C11" s="63"/>
      <c r="D11" s="63"/>
      <c r="E11" s="64"/>
      <c r="F11" s="60"/>
    </row>
    <row r="12" spans="1:6" x14ac:dyDescent="0.3">
      <c r="A12" s="4">
        <v>2018</v>
      </c>
      <c r="B12" s="62">
        <v>224.99</v>
      </c>
      <c r="C12" s="63"/>
      <c r="D12" s="63"/>
      <c r="E12" s="65">
        <v>75.83</v>
      </c>
      <c r="F12" s="60"/>
    </row>
    <row r="13" spans="1:6" x14ac:dyDescent="0.3">
      <c r="A13" s="4">
        <v>2019</v>
      </c>
      <c r="B13" s="62">
        <v>1722.2650000000001</v>
      </c>
      <c r="C13" s="66">
        <v>632.22</v>
      </c>
      <c r="D13" s="66">
        <v>625</v>
      </c>
      <c r="E13" s="65"/>
      <c r="F13" s="60"/>
    </row>
    <row r="14" spans="1:6" x14ac:dyDescent="0.3">
      <c r="A14" s="4">
        <v>2020</v>
      </c>
      <c r="B14" s="62">
        <v>1043.8999999999999</v>
      </c>
      <c r="C14" s="66">
        <v>343.27</v>
      </c>
      <c r="D14" s="66">
        <v>268.62</v>
      </c>
      <c r="E14" s="65">
        <v>4.75</v>
      </c>
      <c r="F14" s="60"/>
    </row>
    <row r="15" spans="1:6" x14ac:dyDescent="0.3">
      <c r="A15" s="4">
        <v>2021</v>
      </c>
      <c r="B15" s="62">
        <v>285</v>
      </c>
      <c r="C15" s="67">
        <v>202.67</v>
      </c>
      <c r="D15" s="66">
        <v>260.89</v>
      </c>
      <c r="E15" s="65">
        <v>256.62</v>
      </c>
      <c r="F15" s="60">
        <v>630</v>
      </c>
    </row>
    <row r="16" spans="1:6" x14ac:dyDescent="0.3">
      <c r="A16" s="4">
        <v>2022</v>
      </c>
      <c r="B16" s="62">
        <v>35</v>
      </c>
      <c r="C16" s="66">
        <v>0</v>
      </c>
      <c r="D16" s="65">
        <v>184.85</v>
      </c>
      <c r="E16" s="65">
        <v>0</v>
      </c>
      <c r="F16" s="60">
        <v>0</v>
      </c>
    </row>
    <row r="17" spans="1:16" x14ac:dyDescent="0.3">
      <c r="A17" s="4">
        <v>2023</v>
      </c>
      <c r="B17" s="62">
        <v>60</v>
      </c>
      <c r="C17" s="66">
        <v>0</v>
      </c>
      <c r="D17" s="66">
        <v>399.84000000000003</v>
      </c>
      <c r="E17" s="65">
        <v>0</v>
      </c>
      <c r="F17" s="60">
        <v>0</v>
      </c>
    </row>
    <row r="18" spans="1:16" x14ac:dyDescent="0.3">
      <c r="A18" s="4">
        <v>2024</v>
      </c>
      <c r="B18" s="150">
        <v>1236.99</v>
      </c>
      <c r="C18" s="70">
        <v>0</v>
      </c>
      <c r="D18" s="65">
        <v>425.16</v>
      </c>
      <c r="E18" s="65">
        <v>0</v>
      </c>
      <c r="F18" s="60">
        <v>0</v>
      </c>
    </row>
    <row r="19" spans="1:16" x14ac:dyDescent="0.3">
      <c r="A19" s="68" t="s">
        <v>147</v>
      </c>
      <c r="B19" s="151">
        <f>SUM(B4:B18)</f>
        <v>6957.5944615384615</v>
      </c>
      <c r="C19" s="149">
        <f t="shared" ref="C19:D19" si="0">SUM(C4:C18)</f>
        <v>1178.1600000000001</v>
      </c>
      <c r="D19" s="152">
        <f t="shared" si="0"/>
        <v>2164.3599999999997</v>
      </c>
      <c r="E19" s="69">
        <f>SUM(E4:E18)</f>
        <v>337.2</v>
      </c>
      <c r="F19" s="121">
        <f>SUM(F4:F18)</f>
        <v>803.54</v>
      </c>
    </row>
    <row r="20" spans="1:16" x14ac:dyDescent="0.3">
      <c r="B20" s="220"/>
      <c r="F20" s="221"/>
    </row>
    <row r="21" spans="1:16" x14ac:dyDescent="0.3">
      <c r="A21" s="4" t="s">
        <v>173</v>
      </c>
      <c r="B21" s="222">
        <v>4.7</v>
      </c>
      <c r="C21" s="223">
        <v>5.5</v>
      </c>
      <c r="D21" s="223">
        <v>5.4</v>
      </c>
      <c r="E21" s="223">
        <v>5.6</v>
      </c>
      <c r="F21" s="224">
        <v>5.7</v>
      </c>
    </row>
    <row r="23" spans="1:16" x14ac:dyDescent="0.3">
      <c r="A23" s="53" t="s">
        <v>174</v>
      </c>
      <c r="B23" s="28">
        <v>2010</v>
      </c>
      <c r="C23" s="28">
        <v>2011</v>
      </c>
      <c r="D23" s="28">
        <v>2012</v>
      </c>
      <c r="E23" s="28">
        <v>2013</v>
      </c>
      <c r="F23" s="28">
        <v>2014</v>
      </c>
      <c r="G23" s="28">
        <v>2015</v>
      </c>
      <c r="H23" s="28">
        <v>2016</v>
      </c>
      <c r="I23" s="28">
        <v>2017</v>
      </c>
      <c r="J23" s="28">
        <v>2018</v>
      </c>
      <c r="K23" s="28">
        <v>2019</v>
      </c>
      <c r="L23" s="71">
        <v>2020</v>
      </c>
      <c r="M23" s="71">
        <v>2021</v>
      </c>
      <c r="N23" s="71">
        <v>2022</v>
      </c>
      <c r="O23" s="71">
        <v>2023</v>
      </c>
      <c r="P23" s="71">
        <v>2024</v>
      </c>
    </row>
    <row r="24" spans="1:16" x14ac:dyDescent="0.3">
      <c r="A24" t="s">
        <v>175</v>
      </c>
      <c r="B24" s="33">
        <v>18.100000000000001</v>
      </c>
      <c r="C24" s="33">
        <v>95.7</v>
      </c>
      <c r="D24" s="33">
        <v>9.9</v>
      </c>
      <c r="E24" s="33">
        <v>287.39999999999998</v>
      </c>
      <c r="F24" s="33">
        <v>118.91</v>
      </c>
      <c r="G24" s="33">
        <v>256.85000000000002</v>
      </c>
      <c r="H24" s="33">
        <v>947.73946153846146</v>
      </c>
      <c r="I24" s="33">
        <v>614.85</v>
      </c>
      <c r="J24" s="33">
        <v>224.99</v>
      </c>
      <c r="K24" s="33">
        <v>1722.2650000000001</v>
      </c>
      <c r="L24" s="33">
        <v>1043.8999999999999</v>
      </c>
      <c r="M24" s="33">
        <v>285</v>
      </c>
      <c r="N24" s="33">
        <v>35</v>
      </c>
      <c r="O24" s="33">
        <v>60</v>
      </c>
      <c r="P24" s="122">
        <v>1236.99</v>
      </c>
    </row>
    <row r="25" spans="1:16" x14ac:dyDescent="0.3">
      <c r="A25" t="s">
        <v>176</v>
      </c>
      <c r="B25" s="33">
        <v>18.100000000000001</v>
      </c>
      <c r="C25" s="33">
        <v>113.80000000000001</v>
      </c>
      <c r="D25" s="33">
        <v>47.200000000000017</v>
      </c>
      <c r="E25" s="33">
        <v>334.6</v>
      </c>
      <c r="F25" s="33">
        <v>435.40999999999997</v>
      </c>
      <c r="G25" s="33">
        <v>692.26</v>
      </c>
      <c r="H25" s="33">
        <v>1605.1894615384615</v>
      </c>
      <c r="I25" s="33">
        <v>1975.8794615384618</v>
      </c>
      <c r="J25" s="33">
        <v>1614.5494615384619</v>
      </c>
      <c r="K25" s="33">
        <v>2322.1050000000005</v>
      </c>
      <c r="L25" s="33">
        <v>3316.0050000000001</v>
      </c>
      <c r="M25" s="33">
        <v>3117.3249999999998</v>
      </c>
      <c r="N25" s="33">
        <v>3151.605</v>
      </c>
      <c r="O25" s="33">
        <v>3055.45</v>
      </c>
      <c r="P25" s="122">
        <v>2834.26</v>
      </c>
    </row>
    <row r="26" spans="1:16" x14ac:dyDescent="0.3">
      <c r="A26" t="s">
        <v>338</v>
      </c>
      <c r="B26" s="33">
        <v>1</v>
      </c>
      <c r="C26" s="33">
        <v>5</v>
      </c>
      <c r="D26" s="33">
        <v>2</v>
      </c>
      <c r="E26" s="33">
        <v>4</v>
      </c>
      <c r="F26" s="33">
        <v>7</v>
      </c>
      <c r="G26" s="33">
        <v>20</v>
      </c>
      <c r="H26" s="33">
        <v>23</v>
      </c>
      <c r="I26" s="33">
        <v>4</v>
      </c>
      <c r="J26" s="33">
        <v>7</v>
      </c>
      <c r="K26" s="33">
        <v>18</v>
      </c>
      <c r="L26" s="33">
        <v>7</v>
      </c>
      <c r="M26" s="33">
        <v>3</v>
      </c>
      <c r="N26" s="33">
        <v>2</v>
      </c>
      <c r="O26" s="33">
        <v>2</v>
      </c>
      <c r="P26" s="122">
        <v>3</v>
      </c>
    </row>
    <row r="27" spans="1:16" x14ac:dyDescent="0.3">
      <c r="A27" t="s">
        <v>60</v>
      </c>
      <c r="B27" s="33">
        <v>1523</v>
      </c>
      <c r="C27" s="33">
        <v>2281</v>
      </c>
      <c r="D27" s="33">
        <v>2517</v>
      </c>
      <c r="E27" s="33">
        <v>2463</v>
      </c>
      <c r="F27" s="33">
        <v>3129</v>
      </c>
      <c r="G27" s="33">
        <v>3756</v>
      </c>
      <c r="H27" s="33">
        <v>3887</v>
      </c>
      <c r="I27" s="33">
        <v>3862</v>
      </c>
      <c r="J27" s="33">
        <v>4256</v>
      </c>
      <c r="K27" s="33">
        <v>4486</v>
      </c>
      <c r="L27" s="33">
        <v>3755</v>
      </c>
      <c r="M27" s="72">
        <v>3872</v>
      </c>
      <c r="N27" s="33">
        <v>4101</v>
      </c>
      <c r="O27" s="73">
        <v>4414</v>
      </c>
      <c r="P27" s="122">
        <v>5336</v>
      </c>
    </row>
    <row r="28" spans="1:16" x14ac:dyDescent="0.3">
      <c r="A28" t="s">
        <v>177</v>
      </c>
      <c r="B28" s="33">
        <v>1218.4000000000001</v>
      </c>
      <c r="C28" s="33">
        <v>1824.8000000000002</v>
      </c>
      <c r="D28" s="33">
        <v>2013.6000000000001</v>
      </c>
      <c r="E28" s="33">
        <v>1970.4</v>
      </c>
      <c r="F28" s="33">
        <v>2503.2000000000003</v>
      </c>
      <c r="G28" s="33">
        <v>3004.8</v>
      </c>
      <c r="H28" s="33">
        <v>3109.6000000000004</v>
      </c>
      <c r="I28" s="33">
        <v>3089.6000000000004</v>
      </c>
      <c r="J28" s="33">
        <v>3404.8</v>
      </c>
      <c r="K28" s="33">
        <v>3588.8</v>
      </c>
      <c r="L28" s="33">
        <v>3004</v>
      </c>
      <c r="M28" s="33">
        <v>3097.6000000000004</v>
      </c>
      <c r="N28" s="33">
        <v>3690.9</v>
      </c>
      <c r="O28" s="33">
        <v>3972.6</v>
      </c>
      <c r="P28" s="122">
        <f>P27*0.9</f>
        <v>4802.4000000000005</v>
      </c>
    </row>
    <row r="30" spans="1:16" x14ac:dyDescent="0.3">
      <c r="A30" s="53" t="s">
        <v>178</v>
      </c>
      <c r="B30" s="28">
        <v>2010</v>
      </c>
      <c r="C30" s="28">
        <v>2011</v>
      </c>
      <c r="D30" s="28">
        <v>2012</v>
      </c>
      <c r="E30" s="28">
        <v>2013</v>
      </c>
      <c r="F30" s="28">
        <v>2014</v>
      </c>
      <c r="G30" s="28">
        <v>2015</v>
      </c>
      <c r="H30" s="28">
        <v>2016</v>
      </c>
      <c r="I30" s="28">
        <v>2017</v>
      </c>
      <c r="J30" s="28">
        <v>2018</v>
      </c>
      <c r="K30" s="28">
        <v>2019</v>
      </c>
      <c r="L30" s="71">
        <v>2020</v>
      </c>
      <c r="M30" s="71">
        <v>2021</v>
      </c>
      <c r="N30" s="71">
        <v>2022</v>
      </c>
      <c r="O30" s="71">
        <v>2023</v>
      </c>
      <c r="P30" s="71">
        <v>2024</v>
      </c>
    </row>
    <row r="31" spans="1:16" x14ac:dyDescent="0.3">
      <c r="A31" t="s">
        <v>175</v>
      </c>
      <c r="C31" s="74"/>
      <c r="D31" s="74"/>
      <c r="E31" s="74"/>
      <c r="F31" s="74"/>
      <c r="G31" s="74"/>
      <c r="H31" s="74"/>
      <c r="I31" s="74"/>
      <c r="J31" s="74"/>
      <c r="K31" s="75">
        <v>632.22</v>
      </c>
      <c r="L31" s="67">
        <v>343.27</v>
      </c>
      <c r="M31" s="67">
        <v>202.62</v>
      </c>
      <c r="N31" s="67">
        <v>0</v>
      </c>
      <c r="O31" s="67">
        <v>0</v>
      </c>
      <c r="P31" s="123">
        <v>0</v>
      </c>
    </row>
    <row r="32" spans="1:16" x14ac:dyDescent="0.3">
      <c r="A32" t="s">
        <v>176</v>
      </c>
      <c r="C32" s="74"/>
      <c r="D32" s="74"/>
      <c r="E32" s="74"/>
      <c r="F32" s="74"/>
      <c r="G32" s="74"/>
      <c r="H32" s="74"/>
      <c r="I32" s="74"/>
      <c r="J32" s="74"/>
      <c r="K32" s="31">
        <v>632.22</v>
      </c>
      <c r="L32" s="31">
        <v>975.49</v>
      </c>
      <c r="M32" s="31">
        <v>1178.1099999999999</v>
      </c>
      <c r="N32" s="31">
        <v>1178.1099999999999</v>
      </c>
      <c r="O32" s="31">
        <v>1178.1099999999999</v>
      </c>
      <c r="P32" s="123">
        <v>160.94999999999999</v>
      </c>
    </row>
    <row r="33" spans="1:18" x14ac:dyDescent="0.3">
      <c r="A33" t="s">
        <v>338</v>
      </c>
      <c r="C33" s="74"/>
      <c r="D33" s="74"/>
      <c r="E33" s="74"/>
      <c r="F33" s="74"/>
      <c r="G33" s="74"/>
      <c r="H33" s="74"/>
      <c r="I33" s="74"/>
      <c r="J33" s="74"/>
      <c r="K33" s="47">
        <v>1</v>
      </c>
      <c r="L33" s="47">
        <v>6</v>
      </c>
      <c r="M33" s="47">
        <v>6</v>
      </c>
      <c r="N33" s="47">
        <v>0</v>
      </c>
      <c r="O33" s="47">
        <v>0</v>
      </c>
      <c r="P33" s="123">
        <v>0</v>
      </c>
    </row>
    <row r="34" spans="1:18" x14ac:dyDescent="0.3">
      <c r="A34" t="s">
        <v>113</v>
      </c>
      <c r="C34" s="74"/>
      <c r="D34" s="74"/>
      <c r="E34" s="74"/>
      <c r="F34" s="74"/>
      <c r="G34" s="74"/>
      <c r="H34" s="74"/>
      <c r="I34" s="74"/>
      <c r="J34" s="74"/>
      <c r="K34" s="31">
        <v>1128</v>
      </c>
      <c r="L34" s="31">
        <v>1332</v>
      </c>
      <c r="M34" s="31">
        <v>1313</v>
      </c>
      <c r="N34" s="31">
        <v>1492</v>
      </c>
      <c r="O34" s="47">
        <v>999</v>
      </c>
      <c r="P34" s="123">
        <v>1417</v>
      </c>
    </row>
    <row r="35" spans="1:18" x14ac:dyDescent="0.3">
      <c r="A35" t="s">
        <v>115</v>
      </c>
      <c r="C35" s="74"/>
      <c r="D35" s="74"/>
      <c r="E35" s="74"/>
      <c r="F35" s="74"/>
      <c r="G35" s="74"/>
      <c r="H35" s="74"/>
      <c r="I35" s="74"/>
      <c r="J35" s="74"/>
      <c r="K35" s="31">
        <v>902</v>
      </c>
      <c r="L35" s="31">
        <v>1065.6000000000001</v>
      </c>
      <c r="M35" s="31">
        <v>1050.4000000000001</v>
      </c>
      <c r="N35" s="31">
        <v>1193.6000000000001</v>
      </c>
      <c r="O35" s="31">
        <v>799.2</v>
      </c>
      <c r="P35" s="123">
        <v>1133.6000000000001</v>
      </c>
      <c r="R35" s="31"/>
    </row>
    <row r="37" spans="1:18" x14ac:dyDescent="0.3">
      <c r="A37" s="53" t="s">
        <v>179</v>
      </c>
      <c r="B37" s="28">
        <v>2010</v>
      </c>
      <c r="C37" s="28">
        <v>2011</v>
      </c>
      <c r="D37" s="28">
        <v>2012</v>
      </c>
      <c r="E37" s="28">
        <v>2013</v>
      </c>
      <c r="F37" s="28">
        <v>2014</v>
      </c>
      <c r="G37" s="28">
        <v>2015</v>
      </c>
      <c r="H37" s="28">
        <v>2016</v>
      </c>
      <c r="I37" s="28">
        <v>2017</v>
      </c>
      <c r="J37" s="28">
        <v>2018</v>
      </c>
      <c r="K37" s="28">
        <v>2019</v>
      </c>
      <c r="L37" s="71">
        <v>2020</v>
      </c>
      <c r="M37" s="71">
        <v>2021</v>
      </c>
      <c r="N37" s="71">
        <v>2022</v>
      </c>
      <c r="O37" s="71">
        <v>2023</v>
      </c>
      <c r="P37" s="71">
        <v>2024</v>
      </c>
    </row>
    <row r="38" spans="1:18" x14ac:dyDescent="0.3">
      <c r="A38" t="s">
        <v>175</v>
      </c>
      <c r="C38" s="74"/>
      <c r="D38" s="74"/>
      <c r="E38" s="74"/>
      <c r="F38" s="74"/>
      <c r="G38" s="74"/>
      <c r="H38" s="74"/>
      <c r="I38" s="74"/>
      <c r="J38" s="74"/>
      <c r="K38" s="75">
        <v>625</v>
      </c>
      <c r="L38" s="67">
        <v>268.62</v>
      </c>
      <c r="M38" s="67">
        <v>260.89</v>
      </c>
      <c r="N38" s="67">
        <v>184.85</v>
      </c>
      <c r="O38" s="67">
        <v>399.84</v>
      </c>
      <c r="P38" s="123">
        <v>425.16</v>
      </c>
    </row>
    <row r="39" spans="1:18" x14ac:dyDescent="0.3">
      <c r="A39" t="s">
        <v>176</v>
      </c>
      <c r="C39" s="74"/>
      <c r="D39" s="74"/>
      <c r="E39" s="74"/>
      <c r="F39" s="74"/>
      <c r="G39" s="74"/>
      <c r="H39" s="74"/>
      <c r="I39" s="74"/>
      <c r="J39" s="74"/>
      <c r="K39" s="47">
        <v>625</v>
      </c>
      <c r="L39" s="31">
        <v>893.62</v>
      </c>
      <c r="M39" s="31">
        <v>1154.51</v>
      </c>
      <c r="N39" s="31">
        <v>1339.36</v>
      </c>
      <c r="O39" s="31">
        <v>1739</v>
      </c>
      <c r="P39" s="123">
        <v>1534.36</v>
      </c>
    </row>
    <row r="40" spans="1:18" x14ac:dyDescent="0.3">
      <c r="A40" t="s">
        <v>338</v>
      </c>
      <c r="C40" s="74"/>
      <c r="D40" s="74"/>
      <c r="E40" s="74"/>
      <c r="F40" s="74"/>
      <c r="G40" s="74"/>
      <c r="H40" s="74"/>
      <c r="I40" s="74"/>
      <c r="J40" s="74"/>
      <c r="K40" s="47">
        <v>4</v>
      </c>
      <c r="L40" s="47">
        <v>6</v>
      </c>
      <c r="M40" s="47">
        <v>3</v>
      </c>
      <c r="N40" s="47">
        <v>3</v>
      </c>
      <c r="O40" s="47">
        <v>2</v>
      </c>
      <c r="P40" s="123">
        <v>5</v>
      </c>
    </row>
    <row r="41" spans="1:18" x14ac:dyDescent="0.3">
      <c r="A41" t="s">
        <v>134</v>
      </c>
      <c r="C41" s="74"/>
      <c r="D41" s="74"/>
      <c r="E41" s="74"/>
      <c r="F41" s="74"/>
      <c r="G41" s="74"/>
      <c r="H41" s="74"/>
      <c r="I41" s="74"/>
      <c r="J41" s="74"/>
      <c r="K41" s="31">
        <v>808</v>
      </c>
      <c r="L41" s="31">
        <v>1332</v>
      </c>
      <c r="M41" s="31">
        <v>2253</v>
      </c>
      <c r="N41" s="31">
        <v>3471</v>
      </c>
      <c r="O41" s="47">
        <v>4066</v>
      </c>
      <c r="P41" s="123">
        <v>3844</v>
      </c>
    </row>
    <row r="42" spans="1:18" x14ac:dyDescent="0.3">
      <c r="A42" t="s">
        <v>136</v>
      </c>
      <c r="C42" s="74"/>
      <c r="D42" s="74"/>
      <c r="E42" s="74"/>
      <c r="F42" s="74"/>
      <c r="G42" s="74"/>
      <c r="H42" s="74"/>
      <c r="I42" s="74"/>
      <c r="J42" s="74"/>
      <c r="K42" s="31">
        <v>646.40000000000009</v>
      </c>
      <c r="L42" s="31">
        <v>1065.6000000000001</v>
      </c>
      <c r="M42" s="31">
        <v>1802.4</v>
      </c>
      <c r="N42" s="31">
        <v>2776.8</v>
      </c>
      <c r="O42" s="31">
        <v>3252.8</v>
      </c>
      <c r="P42" s="123">
        <v>3075</v>
      </c>
    </row>
    <row r="45" spans="1:18" ht="18" x14ac:dyDescent="0.35">
      <c r="A45" s="1" t="s">
        <v>180</v>
      </c>
    </row>
    <row r="46" spans="1:18" x14ac:dyDescent="0.3">
      <c r="A46" s="53" t="s">
        <v>181</v>
      </c>
      <c r="F46" s="53" t="s">
        <v>198</v>
      </c>
      <c r="L46" s="53" t="s">
        <v>200</v>
      </c>
    </row>
    <row r="48" spans="1:18" x14ac:dyDescent="0.3">
      <c r="A48" s="28" t="s">
        <v>197</v>
      </c>
      <c r="B48" s="28" t="s">
        <v>182</v>
      </c>
      <c r="F48" s="28" t="s">
        <v>197</v>
      </c>
      <c r="G48" s="28" t="s">
        <v>182</v>
      </c>
      <c r="L48" s="28" t="s">
        <v>197</v>
      </c>
      <c r="M48" s="28" t="s">
        <v>182</v>
      </c>
    </row>
    <row r="49" spans="1:13" x14ac:dyDescent="0.3">
      <c r="A49" s="4" t="s">
        <v>183</v>
      </c>
      <c r="B49" s="51">
        <v>107.7</v>
      </c>
      <c r="F49" s="4" t="s">
        <v>183</v>
      </c>
      <c r="G49" s="51">
        <v>101.14</v>
      </c>
      <c r="L49" s="4" t="s">
        <v>183</v>
      </c>
      <c r="M49" s="51">
        <v>177.4</v>
      </c>
    </row>
    <row r="50" spans="1:13" x14ac:dyDescent="0.3">
      <c r="A50" s="4" t="s">
        <v>184</v>
      </c>
      <c r="B50" s="51">
        <v>211.25000000000003</v>
      </c>
      <c r="F50" s="4" t="s">
        <v>186</v>
      </c>
      <c r="G50" s="51">
        <v>50</v>
      </c>
      <c r="L50" s="4" t="s">
        <v>186</v>
      </c>
      <c r="M50" s="51">
        <v>930</v>
      </c>
    </row>
    <row r="51" spans="1:13" x14ac:dyDescent="0.3">
      <c r="A51" s="4" t="s">
        <v>185</v>
      </c>
      <c r="B51" s="51">
        <v>236.99</v>
      </c>
      <c r="F51" s="4" t="s">
        <v>189</v>
      </c>
      <c r="G51" s="51">
        <v>8.31</v>
      </c>
      <c r="L51" s="4" t="s">
        <v>201</v>
      </c>
      <c r="M51" s="51">
        <v>69.59</v>
      </c>
    </row>
    <row r="52" spans="1:13" x14ac:dyDescent="0.3">
      <c r="A52" s="4" t="s">
        <v>186</v>
      </c>
      <c r="B52" s="51">
        <v>2841.4749999999999</v>
      </c>
      <c r="F52" s="4" t="s">
        <v>199</v>
      </c>
      <c r="G52" s="51">
        <v>1.5</v>
      </c>
      <c r="L52" s="4" t="s">
        <v>190</v>
      </c>
      <c r="M52" s="51">
        <v>132.44999999999999</v>
      </c>
    </row>
    <row r="53" spans="1:13" x14ac:dyDescent="0.3">
      <c r="A53" s="4" t="s">
        <v>187</v>
      </c>
      <c r="B53" s="51">
        <v>88.72999999999999</v>
      </c>
      <c r="F53" s="4" t="s">
        <v>194</v>
      </c>
      <c r="G53" s="51">
        <v>0.83</v>
      </c>
      <c r="L53" s="4" t="s">
        <v>193</v>
      </c>
      <c r="M53" s="51">
        <v>826.31999999999994</v>
      </c>
    </row>
    <row r="54" spans="1:13" x14ac:dyDescent="0.3">
      <c r="A54" s="4" t="s">
        <v>188</v>
      </c>
      <c r="B54" s="51">
        <v>304.70946153846148</v>
      </c>
      <c r="F54" s="4" t="s">
        <v>195</v>
      </c>
      <c r="G54" s="51">
        <v>1016.3300000000002</v>
      </c>
      <c r="L54" s="4" t="s">
        <v>194</v>
      </c>
      <c r="M54" s="51">
        <v>1.71</v>
      </c>
    </row>
    <row r="55" spans="1:13" x14ac:dyDescent="0.3">
      <c r="A55" s="4" t="s">
        <v>189</v>
      </c>
      <c r="B55" s="51">
        <v>245.34</v>
      </c>
      <c r="F55" s="76" t="s">
        <v>7</v>
      </c>
      <c r="G55" s="77">
        <v>1178.1100000000001</v>
      </c>
      <c r="L55" s="4" t="s">
        <v>195</v>
      </c>
      <c r="M55" s="51">
        <v>26.89</v>
      </c>
    </row>
    <row r="56" spans="1:13" x14ac:dyDescent="0.3">
      <c r="A56" s="4" t="s">
        <v>190</v>
      </c>
      <c r="B56" s="51">
        <v>154.55000000000001</v>
      </c>
      <c r="L56" s="76" t="s">
        <v>7</v>
      </c>
      <c r="M56" s="77">
        <v>2164.36</v>
      </c>
    </row>
    <row r="57" spans="1:13" x14ac:dyDescent="0.3">
      <c r="A57" s="4" t="s">
        <v>191</v>
      </c>
      <c r="B57" s="51">
        <v>13.8</v>
      </c>
    </row>
    <row r="58" spans="1:13" x14ac:dyDescent="0.3">
      <c r="A58" s="4" t="s">
        <v>192</v>
      </c>
      <c r="B58" s="51">
        <v>8.5500000000000007</v>
      </c>
    </row>
    <row r="59" spans="1:13" x14ac:dyDescent="0.3">
      <c r="A59" s="4" t="s">
        <v>193</v>
      </c>
      <c r="B59" s="51">
        <v>572</v>
      </c>
    </row>
    <row r="60" spans="1:13" x14ac:dyDescent="0.3">
      <c r="A60" s="4" t="s">
        <v>194</v>
      </c>
      <c r="B60" s="51">
        <v>101.08</v>
      </c>
    </row>
    <row r="61" spans="1:13" x14ac:dyDescent="0.3">
      <c r="A61" s="4" t="s">
        <v>195</v>
      </c>
      <c r="B61" s="51">
        <v>2050.42</v>
      </c>
    </row>
    <row r="62" spans="1:13" x14ac:dyDescent="0.3">
      <c r="A62" s="4" t="s">
        <v>196</v>
      </c>
      <c r="B62" s="51">
        <v>21</v>
      </c>
    </row>
    <row r="63" spans="1:13" x14ac:dyDescent="0.3">
      <c r="A63" s="76" t="s">
        <v>7</v>
      </c>
      <c r="B63" s="77">
        <v>6957.5944615384624</v>
      </c>
    </row>
    <row r="65" spans="1:16" ht="18" x14ac:dyDescent="0.35">
      <c r="A65" s="1" t="s">
        <v>202</v>
      </c>
    </row>
    <row r="67" spans="1:16" x14ac:dyDescent="0.3">
      <c r="A67" s="53" t="s">
        <v>203</v>
      </c>
      <c r="B67" s="78">
        <v>2010</v>
      </c>
      <c r="C67" s="78">
        <v>2011</v>
      </c>
      <c r="D67" s="78">
        <v>2012</v>
      </c>
      <c r="E67" s="78">
        <v>2013</v>
      </c>
      <c r="F67" s="78">
        <v>2014</v>
      </c>
      <c r="G67" s="78">
        <v>2015</v>
      </c>
      <c r="H67" s="78">
        <v>2016</v>
      </c>
      <c r="I67" s="78">
        <v>2017</v>
      </c>
      <c r="J67" s="78">
        <v>2018</v>
      </c>
      <c r="K67" s="78">
        <v>2019</v>
      </c>
      <c r="L67" s="78">
        <v>2020</v>
      </c>
      <c r="M67" s="78">
        <v>2021</v>
      </c>
      <c r="N67" s="78">
        <v>2022</v>
      </c>
      <c r="O67" s="78">
        <v>2023</v>
      </c>
      <c r="P67" s="78">
        <v>2024</v>
      </c>
    </row>
    <row r="68" spans="1:16" x14ac:dyDescent="0.3">
      <c r="A68" t="s">
        <v>175</v>
      </c>
      <c r="B68" s="49">
        <v>76.7</v>
      </c>
      <c r="C68" s="49">
        <v>0</v>
      </c>
      <c r="D68" s="49">
        <v>0</v>
      </c>
      <c r="E68" s="49">
        <v>0</v>
      </c>
      <c r="F68" s="49">
        <v>0</v>
      </c>
      <c r="G68" s="49">
        <v>96.84</v>
      </c>
      <c r="H68" s="49">
        <v>0</v>
      </c>
      <c r="I68" s="49">
        <v>0</v>
      </c>
      <c r="J68" s="49">
        <v>0</v>
      </c>
      <c r="K68" s="49">
        <v>0</v>
      </c>
      <c r="L68" s="49">
        <v>0</v>
      </c>
      <c r="M68" s="79">
        <v>630</v>
      </c>
      <c r="N68" s="49">
        <v>0</v>
      </c>
      <c r="O68" s="49">
        <v>0</v>
      </c>
      <c r="P68">
        <v>0</v>
      </c>
    </row>
    <row r="69" spans="1:16" x14ac:dyDescent="0.3">
      <c r="A69" t="s">
        <v>176</v>
      </c>
      <c r="B69" s="49">
        <v>76.7</v>
      </c>
      <c r="C69" s="49">
        <v>76.7</v>
      </c>
      <c r="D69" s="49">
        <v>76.7</v>
      </c>
      <c r="E69" s="49">
        <v>0</v>
      </c>
      <c r="F69" s="49">
        <v>0</v>
      </c>
      <c r="G69" s="49">
        <v>96.84</v>
      </c>
      <c r="H69" s="49">
        <v>96.84</v>
      </c>
      <c r="I69" s="49">
        <v>96.84</v>
      </c>
      <c r="J69" s="49">
        <v>96.84</v>
      </c>
      <c r="K69" s="49">
        <v>96.84</v>
      </c>
      <c r="L69" s="49">
        <v>96.84</v>
      </c>
      <c r="M69" s="49">
        <v>726.84</v>
      </c>
      <c r="N69" s="49">
        <v>726.84</v>
      </c>
      <c r="O69" s="49">
        <v>726.84</v>
      </c>
      <c r="P69" s="49">
        <v>726.84</v>
      </c>
    </row>
    <row r="70" spans="1:16" x14ac:dyDescent="0.3">
      <c r="A70" t="s">
        <v>204</v>
      </c>
      <c r="B70" s="49">
        <v>1</v>
      </c>
      <c r="C70" s="49">
        <v>0</v>
      </c>
      <c r="D70" s="49">
        <v>0</v>
      </c>
      <c r="E70" s="49">
        <v>0</v>
      </c>
      <c r="F70" s="49">
        <v>0</v>
      </c>
      <c r="G70" s="49">
        <v>1</v>
      </c>
      <c r="H70" s="49">
        <v>0</v>
      </c>
      <c r="I70" s="49">
        <v>0</v>
      </c>
      <c r="J70" s="49">
        <v>0</v>
      </c>
      <c r="K70" s="49">
        <v>0</v>
      </c>
      <c r="L70" s="49">
        <v>0</v>
      </c>
      <c r="M70" s="49">
        <v>6</v>
      </c>
      <c r="N70" s="49">
        <v>0</v>
      </c>
      <c r="O70" s="49">
        <v>0</v>
      </c>
      <c r="P70">
        <v>0</v>
      </c>
    </row>
    <row r="71" spans="1:16" x14ac:dyDescent="0.3">
      <c r="A71" t="s">
        <v>205</v>
      </c>
      <c r="J71" s="33">
        <v>1050</v>
      </c>
      <c r="K71" s="33">
        <v>1212</v>
      </c>
      <c r="L71" s="33">
        <v>1278</v>
      </c>
      <c r="M71" s="33">
        <v>957</v>
      </c>
      <c r="N71" s="33">
        <v>1006</v>
      </c>
      <c r="O71" s="49">
        <v>831</v>
      </c>
      <c r="P71" s="33">
        <v>871</v>
      </c>
    </row>
    <row r="72" spans="1:16" x14ac:dyDescent="0.3">
      <c r="A72" t="s">
        <v>206</v>
      </c>
      <c r="J72" s="33">
        <v>787.5</v>
      </c>
      <c r="K72" s="33">
        <v>909</v>
      </c>
      <c r="L72" s="33">
        <v>958.5</v>
      </c>
      <c r="M72" s="33">
        <v>717.75</v>
      </c>
      <c r="N72" s="33">
        <v>754.5</v>
      </c>
      <c r="O72" s="33">
        <v>623.25</v>
      </c>
      <c r="P72" s="49">
        <v>653.25</v>
      </c>
    </row>
    <row r="74" spans="1:16" x14ac:dyDescent="0.3">
      <c r="A74" s="53" t="s">
        <v>207</v>
      </c>
      <c r="B74" s="78">
        <v>2010</v>
      </c>
      <c r="C74" s="78">
        <v>2011</v>
      </c>
      <c r="D74" s="78">
        <v>2012</v>
      </c>
      <c r="E74" s="78">
        <v>2013</v>
      </c>
      <c r="F74" s="78">
        <v>2014</v>
      </c>
      <c r="G74" s="78">
        <v>2015</v>
      </c>
      <c r="H74" s="78">
        <v>2016</v>
      </c>
      <c r="I74" s="78">
        <v>2017</v>
      </c>
      <c r="J74" s="78">
        <v>2018</v>
      </c>
      <c r="K74" s="78">
        <v>2019</v>
      </c>
      <c r="L74" s="78">
        <v>2020</v>
      </c>
      <c r="M74" s="78">
        <v>2021</v>
      </c>
      <c r="N74" s="78">
        <v>2022</v>
      </c>
      <c r="O74" s="78">
        <v>2023</v>
      </c>
      <c r="P74" s="78">
        <v>2024</v>
      </c>
    </row>
    <row r="75" spans="1:16" x14ac:dyDescent="0.3">
      <c r="A75" t="s">
        <v>175</v>
      </c>
      <c r="J75" s="49">
        <v>75.83</v>
      </c>
      <c r="K75" s="67">
        <v>0</v>
      </c>
      <c r="L75" s="67">
        <v>4.75</v>
      </c>
      <c r="M75" s="67">
        <v>256.62</v>
      </c>
      <c r="N75" s="67">
        <v>0</v>
      </c>
      <c r="O75" s="67">
        <v>0</v>
      </c>
      <c r="P75">
        <v>0</v>
      </c>
    </row>
    <row r="76" spans="1:16" x14ac:dyDescent="0.3">
      <c r="A76" t="s">
        <v>176</v>
      </c>
      <c r="J76" s="49">
        <v>75.83</v>
      </c>
      <c r="K76" s="67">
        <v>75.83</v>
      </c>
      <c r="L76" s="67">
        <v>80.58</v>
      </c>
      <c r="M76" s="67">
        <v>337.2</v>
      </c>
      <c r="N76" s="67">
        <v>334.18</v>
      </c>
      <c r="O76" s="67">
        <v>334.18</v>
      </c>
      <c r="P76" s="67">
        <v>334.18</v>
      </c>
    </row>
    <row r="77" spans="1:16" x14ac:dyDescent="0.3">
      <c r="A77" t="s">
        <v>204</v>
      </c>
      <c r="J77">
        <v>1</v>
      </c>
      <c r="K77" s="47">
        <v>0</v>
      </c>
      <c r="L77" s="47">
        <v>2</v>
      </c>
      <c r="M77" s="47">
        <v>8</v>
      </c>
      <c r="N77" s="47">
        <v>0</v>
      </c>
      <c r="O77" s="47">
        <v>0</v>
      </c>
      <c r="P77">
        <v>0</v>
      </c>
    </row>
    <row r="78" spans="1:16" x14ac:dyDescent="0.3">
      <c r="A78" t="s">
        <v>208</v>
      </c>
      <c r="J78" s="49">
        <v>77.5</v>
      </c>
      <c r="K78" s="67">
        <v>372</v>
      </c>
      <c r="L78" s="67">
        <v>479</v>
      </c>
      <c r="M78" s="67">
        <v>471</v>
      </c>
      <c r="N78" s="67">
        <v>524</v>
      </c>
      <c r="O78" s="67">
        <v>562</v>
      </c>
      <c r="P78" s="67">
        <v>691</v>
      </c>
    </row>
    <row r="79" spans="1:16" x14ac:dyDescent="0.3">
      <c r="A79" t="s">
        <v>209</v>
      </c>
      <c r="J79" s="49">
        <v>58.125</v>
      </c>
      <c r="K79" s="67">
        <v>279</v>
      </c>
      <c r="L79" s="67">
        <v>359.25</v>
      </c>
      <c r="M79" s="67">
        <v>353.25</v>
      </c>
      <c r="N79" s="67">
        <v>393</v>
      </c>
      <c r="O79" s="67">
        <v>421.5</v>
      </c>
      <c r="P79" s="49">
        <v>518.25</v>
      </c>
    </row>
    <row r="82" spans="1:9" x14ac:dyDescent="0.3">
      <c r="A82" s="53" t="s">
        <v>210</v>
      </c>
      <c r="H82" s="53" t="s">
        <v>211</v>
      </c>
    </row>
    <row r="84" spans="1:9" x14ac:dyDescent="0.3">
      <c r="A84" s="28" t="s">
        <v>197</v>
      </c>
      <c r="B84" s="28" t="s">
        <v>182</v>
      </c>
      <c r="H84" s="28" t="s">
        <v>197</v>
      </c>
      <c r="I84" s="28" t="s">
        <v>182</v>
      </c>
    </row>
    <row r="85" spans="1:9" x14ac:dyDescent="0.3">
      <c r="A85" s="4" t="s">
        <v>186</v>
      </c>
      <c r="B85" s="49">
        <v>630</v>
      </c>
      <c r="H85" s="4" t="s">
        <v>186</v>
      </c>
      <c r="I85" s="49">
        <v>200</v>
      </c>
    </row>
    <row r="86" spans="1:9" x14ac:dyDescent="0.3">
      <c r="A86" s="4" t="s">
        <v>199</v>
      </c>
      <c r="B86" s="49">
        <v>96.84</v>
      </c>
      <c r="H86" s="4" t="s">
        <v>199</v>
      </c>
      <c r="I86" s="49">
        <v>3.31</v>
      </c>
    </row>
    <row r="87" spans="1:9" x14ac:dyDescent="0.3">
      <c r="A87" s="4" t="s">
        <v>196</v>
      </c>
      <c r="B87" s="49">
        <v>76.7</v>
      </c>
      <c r="H87" s="4" t="s">
        <v>212</v>
      </c>
      <c r="I87" s="49">
        <v>77.959999999999994</v>
      </c>
    </row>
    <row r="88" spans="1:9" x14ac:dyDescent="0.3">
      <c r="A88" s="76" t="s">
        <v>7</v>
      </c>
      <c r="B88" s="80">
        <v>803.54000000000008</v>
      </c>
      <c r="H88" s="4" t="s">
        <v>194</v>
      </c>
      <c r="I88" s="49">
        <v>6.53</v>
      </c>
    </row>
    <row r="89" spans="1:9" x14ac:dyDescent="0.3">
      <c r="H89" s="4" t="s">
        <v>195</v>
      </c>
      <c r="I89" s="49">
        <v>49.4</v>
      </c>
    </row>
    <row r="90" spans="1:9" x14ac:dyDescent="0.3">
      <c r="H90" s="76" t="s">
        <v>7</v>
      </c>
      <c r="I90" s="80">
        <v>337.19999999999993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EA3B-3674-41E4-B58A-43F29AF275C6}">
  <sheetPr codeName="Sheet1">
    <tabColor theme="4" tint="0.79998168889431442"/>
  </sheetPr>
  <dimension ref="A1:M108"/>
  <sheetViews>
    <sheetView topLeftCell="A76" workbookViewId="0">
      <selection activeCell="I75" sqref="I75"/>
    </sheetView>
  </sheetViews>
  <sheetFormatPr defaultColWidth="49.6640625" defaultRowHeight="14.4" x14ac:dyDescent="0.3"/>
  <cols>
    <col min="2" max="2" width="28.109375" bestFit="1" customWidth="1"/>
    <col min="3" max="3" width="22.6640625" bestFit="1" customWidth="1"/>
    <col min="4" max="4" width="15.109375" customWidth="1"/>
    <col min="5" max="13" width="18.44140625" customWidth="1"/>
  </cols>
  <sheetData>
    <row r="1" spans="1:9" ht="18" x14ac:dyDescent="0.35">
      <c r="A1" s="1" t="s">
        <v>3</v>
      </c>
      <c r="E1" s="250" t="s">
        <v>0</v>
      </c>
      <c r="F1" s="251"/>
      <c r="G1" s="251"/>
      <c r="H1" s="251"/>
      <c r="I1" s="251"/>
    </row>
    <row r="2" spans="1:9" x14ac:dyDescent="0.3">
      <c r="A2" s="2" t="s">
        <v>1</v>
      </c>
    </row>
    <row r="4" spans="1:9" ht="18" x14ac:dyDescent="0.35">
      <c r="A4" s="1" t="s">
        <v>2</v>
      </c>
    </row>
    <row r="6" spans="1:9" x14ac:dyDescent="0.3">
      <c r="A6" s="3" t="s">
        <v>10</v>
      </c>
      <c r="B6" s="9" t="s">
        <v>11</v>
      </c>
      <c r="C6" s="10" t="s">
        <v>12</v>
      </c>
    </row>
    <row r="7" spans="1:9" x14ac:dyDescent="0.3">
      <c r="A7" s="4" t="s">
        <v>8</v>
      </c>
      <c r="B7" s="11">
        <v>1866351813.2999997</v>
      </c>
      <c r="C7" s="11">
        <v>1983931643.0700006</v>
      </c>
    </row>
    <row r="8" spans="1:9" x14ac:dyDescent="0.3">
      <c r="A8" s="4" t="s">
        <v>4</v>
      </c>
      <c r="B8" s="6">
        <v>801679866.67999995</v>
      </c>
      <c r="C8" s="6">
        <v>1841257970.0900002</v>
      </c>
    </row>
    <row r="9" spans="1:9" x14ac:dyDescent="0.3">
      <c r="A9" s="8" t="s">
        <v>9</v>
      </c>
      <c r="B9" s="6">
        <v>1880526733.2900002</v>
      </c>
      <c r="C9" s="6">
        <v>1110630478.6399999</v>
      </c>
    </row>
    <row r="10" spans="1:9" x14ac:dyDescent="0.3">
      <c r="A10" s="4" t="s">
        <v>5</v>
      </c>
      <c r="B10" s="6">
        <v>1359552469.9699998</v>
      </c>
      <c r="C10" s="6">
        <v>331049227.64999998</v>
      </c>
    </row>
    <row r="11" spans="1:9" x14ac:dyDescent="0.3">
      <c r="A11" s="4" t="s">
        <v>6</v>
      </c>
      <c r="B11" s="6">
        <v>239807838.43000001</v>
      </c>
      <c r="C11" s="6">
        <v>69606390.120000005</v>
      </c>
    </row>
    <row r="12" spans="1:9" x14ac:dyDescent="0.3">
      <c r="A12" s="5" t="s">
        <v>7</v>
      </c>
      <c r="B12" s="7">
        <v>6147918721.6700001</v>
      </c>
      <c r="C12" s="7">
        <v>5336475709.5700006</v>
      </c>
    </row>
    <row r="14" spans="1:9" ht="18" x14ac:dyDescent="0.35">
      <c r="A14" s="12" t="s">
        <v>13</v>
      </c>
    </row>
    <row r="16" spans="1:9" x14ac:dyDescent="0.3">
      <c r="A16" s="3" t="s">
        <v>45</v>
      </c>
      <c r="B16" s="9" t="s">
        <v>11</v>
      </c>
      <c r="C16" s="9" t="s">
        <v>12</v>
      </c>
    </row>
    <row r="17" spans="1:6" x14ac:dyDescent="0.3">
      <c r="A17" s="4" t="s">
        <v>14</v>
      </c>
      <c r="B17" s="11">
        <v>507389195.66000003</v>
      </c>
      <c r="C17" s="11">
        <v>1014975305.5699999</v>
      </c>
    </row>
    <row r="18" spans="1:6" x14ac:dyDescent="0.3">
      <c r="A18" s="4" t="s">
        <v>15</v>
      </c>
      <c r="B18" s="11">
        <v>1148686437.96</v>
      </c>
      <c r="C18" s="11">
        <v>799923843.01000011</v>
      </c>
    </row>
    <row r="19" spans="1:6" x14ac:dyDescent="0.3">
      <c r="A19" s="4" t="s">
        <v>16</v>
      </c>
      <c r="B19" s="11">
        <v>302582476.44</v>
      </c>
      <c r="C19" s="11">
        <v>770926806.39999986</v>
      </c>
    </row>
    <row r="20" spans="1:6" x14ac:dyDescent="0.3">
      <c r="A20" s="4" t="s">
        <v>17</v>
      </c>
      <c r="B20" s="11">
        <v>1059230872.8199999</v>
      </c>
      <c r="C20" s="11">
        <v>547415936.53999996</v>
      </c>
    </row>
    <row r="21" spans="1:6" x14ac:dyDescent="0.3">
      <c r="A21" s="4" t="s">
        <v>18</v>
      </c>
      <c r="B21" s="11">
        <v>220464656.43000001</v>
      </c>
      <c r="C21" s="11">
        <v>336713076.38999999</v>
      </c>
    </row>
    <row r="22" spans="1:6" x14ac:dyDescent="0.3">
      <c r="A22" s="4" t="s">
        <v>46</v>
      </c>
      <c r="B22" s="11">
        <v>16786513.18</v>
      </c>
      <c r="C22" s="11">
        <v>243524857.89999998</v>
      </c>
    </row>
    <row r="23" spans="1:6" x14ac:dyDescent="0.3">
      <c r="A23" s="4" t="s">
        <v>19</v>
      </c>
      <c r="B23" s="11">
        <v>426532102.91000003</v>
      </c>
      <c r="C23" s="11">
        <v>234251682.28000003</v>
      </c>
    </row>
    <row r="24" spans="1:6" x14ac:dyDescent="0.3">
      <c r="A24" s="4" t="s">
        <v>20</v>
      </c>
      <c r="B24" s="11">
        <v>129317524.8</v>
      </c>
      <c r="C24" s="11">
        <v>182961882.34999999</v>
      </c>
    </row>
    <row r="25" spans="1:6" x14ac:dyDescent="0.3">
      <c r="A25" s="4" t="s">
        <v>21</v>
      </c>
      <c r="B25" s="11">
        <v>85704936.460000008</v>
      </c>
      <c r="C25" s="11">
        <v>108817839.34</v>
      </c>
    </row>
    <row r="26" spans="1:6" x14ac:dyDescent="0.3">
      <c r="A26" s="4" t="s">
        <v>22</v>
      </c>
      <c r="B26" s="11">
        <v>315241820.98000002</v>
      </c>
      <c r="C26" s="11">
        <v>92097231.700000003</v>
      </c>
      <c r="E26" s="11"/>
      <c r="F26" s="11"/>
    </row>
    <row r="27" spans="1:6" x14ac:dyDescent="0.3">
      <c r="A27" s="4" t="s">
        <v>23</v>
      </c>
      <c r="B27" s="11">
        <v>259584406.88</v>
      </c>
      <c r="C27" s="11">
        <v>89790083.939999998</v>
      </c>
    </row>
    <row r="28" spans="1:6" x14ac:dyDescent="0.3">
      <c r="A28" s="4" t="s">
        <v>24</v>
      </c>
      <c r="B28" s="11">
        <v>96353211.290000007</v>
      </c>
      <c r="C28" s="11">
        <v>89363091.24000001</v>
      </c>
    </row>
    <row r="29" spans="1:6" x14ac:dyDescent="0.3">
      <c r="A29" s="4" t="s">
        <v>25</v>
      </c>
      <c r="B29" s="11">
        <v>807765.04</v>
      </c>
      <c r="C29" s="11">
        <v>82518872.829999998</v>
      </c>
    </row>
    <row r="30" spans="1:6" x14ac:dyDescent="0.3">
      <c r="A30" s="4" t="s">
        <v>26</v>
      </c>
      <c r="B30" s="11">
        <v>83010740.129999995</v>
      </c>
      <c r="C30" s="11">
        <v>80638325.86999999</v>
      </c>
    </row>
    <row r="31" spans="1:6" x14ac:dyDescent="0.3">
      <c r="A31" s="4" t="s">
        <v>27</v>
      </c>
      <c r="B31" s="11">
        <v>13042400.859999999</v>
      </c>
      <c r="C31" s="11">
        <v>74352533.810000002</v>
      </c>
    </row>
    <row r="32" spans="1:6" x14ac:dyDescent="0.3">
      <c r="A32" s="4" t="s">
        <v>28</v>
      </c>
      <c r="B32" s="11">
        <v>68019043.200000003</v>
      </c>
      <c r="C32" s="11">
        <v>74228851.199999988</v>
      </c>
    </row>
    <row r="33" spans="1:3" x14ac:dyDescent="0.3">
      <c r="A33" s="4" t="s">
        <v>29</v>
      </c>
      <c r="B33" s="11">
        <v>0</v>
      </c>
      <c r="C33" s="11">
        <v>65000000</v>
      </c>
    </row>
    <row r="34" spans="1:3" x14ac:dyDescent="0.3">
      <c r="A34" s="4" t="s">
        <v>30</v>
      </c>
      <c r="B34" s="11">
        <v>287909631.74000001</v>
      </c>
      <c r="C34" s="11">
        <v>57603591.759999998</v>
      </c>
    </row>
    <row r="35" spans="1:3" x14ac:dyDescent="0.3">
      <c r="A35" s="4" t="s">
        <v>31</v>
      </c>
      <c r="B35" s="11">
        <v>109450000</v>
      </c>
      <c r="C35" s="11">
        <v>52073480</v>
      </c>
    </row>
    <row r="36" spans="1:3" x14ac:dyDescent="0.3">
      <c r="A36" s="4" t="s">
        <v>32</v>
      </c>
      <c r="B36" s="11">
        <v>109000000</v>
      </c>
      <c r="C36" s="11">
        <v>48000000</v>
      </c>
    </row>
    <row r="37" spans="1:3" x14ac:dyDescent="0.3">
      <c r="A37" s="4" t="s">
        <v>33</v>
      </c>
      <c r="B37" s="11">
        <v>56020000</v>
      </c>
      <c r="C37" s="11">
        <v>44624488.890000001</v>
      </c>
    </row>
    <row r="38" spans="1:3" x14ac:dyDescent="0.3">
      <c r="A38" s="4" t="s">
        <v>34</v>
      </c>
      <c r="B38" s="11">
        <v>0</v>
      </c>
      <c r="C38" s="11">
        <v>42156942.289999999</v>
      </c>
    </row>
    <row r="39" spans="1:3" x14ac:dyDescent="0.3">
      <c r="A39" s="4" t="s">
        <v>35</v>
      </c>
      <c r="B39" s="11">
        <v>74088082.439999998</v>
      </c>
      <c r="C39" s="11">
        <v>37818145.039999999</v>
      </c>
    </row>
    <row r="40" spans="1:3" x14ac:dyDescent="0.3">
      <c r="A40" s="4" t="s">
        <v>36</v>
      </c>
      <c r="B40" s="11">
        <v>79646782.960000008</v>
      </c>
      <c r="C40" s="11">
        <v>26789526.449999999</v>
      </c>
    </row>
    <row r="41" spans="1:3" x14ac:dyDescent="0.3">
      <c r="A41" s="4" t="s">
        <v>37</v>
      </c>
      <c r="B41" s="11">
        <v>261676918.19999999</v>
      </c>
      <c r="C41" s="11">
        <v>25664897.239999998</v>
      </c>
    </row>
    <row r="42" spans="1:3" x14ac:dyDescent="0.3">
      <c r="A42" s="4" t="s">
        <v>38</v>
      </c>
      <c r="B42" s="11">
        <v>92669000</v>
      </c>
      <c r="C42" s="11">
        <v>25145761.920000002</v>
      </c>
    </row>
    <row r="43" spans="1:3" x14ac:dyDescent="0.3">
      <c r="A43" s="4" t="s">
        <v>39</v>
      </c>
      <c r="B43" s="11">
        <v>0</v>
      </c>
      <c r="C43" s="11">
        <v>23732500</v>
      </c>
    </row>
    <row r="44" spans="1:3" x14ac:dyDescent="0.3">
      <c r="A44" s="4" t="s">
        <v>40</v>
      </c>
      <c r="B44" s="11">
        <v>51069823.200000003</v>
      </c>
      <c r="C44" s="11">
        <v>22114930.07</v>
      </c>
    </row>
    <row r="45" spans="1:3" x14ac:dyDescent="0.3">
      <c r="A45" s="4" t="s">
        <v>41</v>
      </c>
      <c r="B45" s="11">
        <v>152914269.04000002</v>
      </c>
      <c r="C45" s="11">
        <v>16963527.579999998</v>
      </c>
    </row>
    <row r="46" spans="1:3" x14ac:dyDescent="0.3">
      <c r="A46" s="4" t="s">
        <v>42</v>
      </c>
      <c r="B46" s="11">
        <v>100269723.92</v>
      </c>
      <c r="C46" s="11">
        <v>13305968.380000001</v>
      </c>
    </row>
    <row r="47" spans="1:3" x14ac:dyDescent="0.3">
      <c r="A47" s="4" t="s">
        <v>43</v>
      </c>
      <c r="B47" s="11">
        <v>40450384.899999999</v>
      </c>
      <c r="C47" s="11">
        <v>8369604.3399999999</v>
      </c>
    </row>
    <row r="48" spans="1:3" x14ac:dyDescent="0.3">
      <c r="A48" s="4" t="s">
        <v>44</v>
      </c>
      <c r="B48" s="11">
        <v>0.23</v>
      </c>
      <c r="C48" s="11">
        <v>4612125.2399999993</v>
      </c>
    </row>
    <row r="49" spans="1:3" x14ac:dyDescent="0.3">
      <c r="A49" s="5" t="s">
        <v>7</v>
      </c>
      <c r="B49" s="13">
        <v>6147918721.6700001</v>
      </c>
      <c r="C49" s="13">
        <v>5336475709.5699997</v>
      </c>
    </row>
    <row r="51" spans="1:3" ht="18" x14ac:dyDescent="0.35">
      <c r="A51" s="12" t="s">
        <v>47</v>
      </c>
    </row>
    <row r="53" spans="1:3" x14ac:dyDescent="0.3">
      <c r="A53" s="3" t="s">
        <v>57</v>
      </c>
      <c r="B53" s="9" t="s">
        <v>11</v>
      </c>
      <c r="C53" s="9" t="s">
        <v>12</v>
      </c>
    </row>
    <row r="54" spans="1:3" x14ac:dyDescent="0.3">
      <c r="A54" s="4" t="s">
        <v>48</v>
      </c>
      <c r="B54" s="11">
        <v>2117605811.2499995</v>
      </c>
      <c r="C54" s="11">
        <v>2343983786.6600003</v>
      </c>
    </row>
    <row r="55" spans="1:3" x14ac:dyDescent="0.3">
      <c r="A55" s="4" t="s">
        <v>49</v>
      </c>
      <c r="B55" s="11">
        <v>3237855268.019999</v>
      </c>
      <c r="C55" s="11">
        <v>1285727299.5899997</v>
      </c>
    </row>
    <row r="56" spans="1:3" x14ac:dyDescent="0.3">
      <c r="A56" s="4" t="s">
        <v>50</v>
      </c>
      <c r="B56" s="11">
        <v>724497.68</v>
      </c>
      <c r="C56" s="11">
        <v>577485935.38000011</v>
      </c>
    </row>
    <row r="57" spans="1:3" x14ac:dyDescent="0.3">
      <c r="A57" s="4" t="s">
        <v>51</v>
      </c>
      <c r="B57" s="11">
        <v>534989888.10000002</v>
      </c>
      <c r="C57" s="11">
        <v>348693440.43000001</v>
      </c>
    </row>
    <row r="58" spans="1:3" x14ac:dyDescent="0.3">
      <c r="A58" s="4" t="s">
        <v>52</v>
      </c>
      <c r="B58" s="11">
        <v>212546369.27000001</v>
      </c>
      <c r="C58" s="11">
        <v>341193461.61000007</v>
      </c>
    </row>
    <row r="59" spans="1:3" x14ac:dyDescent="0.3">
      <c r="A59" s="4" t="s">
        <v>53</v>
      </c>
      <c r="B59" s="11">
        <v>8448677.2699999996</v>
      </c>
      <c r="C59" s="11">
        <v>296061869.85000002</v>
      </c>
    </row>
    <row r="60" spans="1:3" x14ac:dyDescent="0.3">
      <c r="A60" s="4" t="s">
        <v>54</v>
      </c>
      <c r="B60" s="11">
        <v>10000000</v>
      </c>
      <c r="C60" s="11">
        <v>75000000</v>
      </c>
    </row>
    <row r="61" spans="1:3" x14ac:dyDescent="0.3">
      <c r="A61" s="4" t="s">
        <v>55</v>
      </c>
      <c r="B61" s="11">
        <v>25748210.009999998</v>
      </c>
      <c r="C61" s="11">
        <v>54977276.340000004</v>
      </c>
    </row>
    <row r="62" spans="1:3" x14ac:dyDescent="0.3">
      <c r="A62" s="4" t="s">
        <v>56</v>
      </c>
      <c r="B62" s="11">
        <v>7.0000000000000007E-2</v>
      </c>
      <c r="C62" s="11">
        <v>13352639.710000001</v>
      </c>
    </row>
    <row r="63" spans="1:3" x14ac:dyDescent="0.3">
      <c r="A63" s="5" t="s">
        <v>7</v>
      </c>
      <c r="B63" s="13">
        <v>6147918721.6699991</v>
      </c>
      <c r="C63" s="13">
        <v>5336475709.5699997</v>
      </c>
    </row>
    <row r="65" spans="1:13" ht="18" x14ac:dyDescent="0.35">
      <c r="A65" s="12" t="s">
        <v>58</v>
      </c>
    </row>
    <row r="67" spans="1:13" x14ac:dyDescent="0.3">
      <c r="A67" s="14"/>
      <c r="B67" s="15">
        <v>41609</v>
      </c>
      <c r="C67" s="15">
        <v>41974</v>
      </c>
      <c r="D67" s="15">
        <v>42339</v>
      </c>
      <c r="E67" s="15">
        <v>42705</v>
      </c>
      <c r="F67" s="15">
        <v>43070</v>
      </c>
      <c r="G67" s="15">
        <v>43435</v>
      </c>
      <c r="H67" s="15">
        <v>43800</v>
      </c>
      <c r="I67" s="16">
        <v>44166</v>
      </c>
      <c r="J67" s="16">
        <v>44531</v>
      </c>
      <c r="K67" s="16">
        <v>44896</v>
      </c>
      <c r="L67" s="16">
        <v>45261</v>
      </c>
      <c r="M67" s="16">
        <v>45627</v>
      </c>
    </row>
    <row r="68" spans="1:13" x14ac:dyDescent="0.3">
      <c r="A68" s="14" t="s">
        <v>59</v>
      </c>
      <c r="B68" s="17">
        <v>4099.16</v>
      </c>
      <c r="C68" s="17">
        <v>5282.85</v>
      </c>
      <c r="D68" s="17">
        <v>5858.6235084099999</v>
      </c>
      <c r="E68" s="17">
        <v>6073.842798059999</v>
      </c>
      <c r="F68" s="17">
        <v>7612.1998872899994</v>
      </c>
      <c r="G68" s="17">
        <v>8004</v>
      </c>
      <c r="H68" s="17">
        <v>8257</v>
      </c>
      <c r="I68" s="17">
        <v>7418</v>
      </c>
      <c r="J68" s="17">
        <v>8231</v>
      </c>
      <c r="K68" s="17">
        <v>8939</v>
      </c>
      <c r="L68" s="17">
        <v>9441</v>
      </c>
      <c r="M68" s="17">
        <v>11484</v>
      </c>
    </row>
    <row r="69" spans="1:13" x14ac:dyDescent="0.3">
      <c r="A69" s="14" t="s">
        <v>60</v>
      </c>
      <c r="B69" s="17">
        <v>2463</v>
      </c>
      <c r="C69" s="17">
        <v>3129</v>
      </c>
      <c r="D69" s="17">
        <v>3756</v>
      </c>
      <c r="E69" s="17">
        <v>3887</v>
      </c>
      <c r="F69" s="17">
        <v>3862</v>
      </c>
      <c r="G69" s="17">
        <v>4256</v>
      </c>
      <c r="H69" s="17">
        <v>4486</v>
      </c>
      <c r="I69" s="17">
        <v>3755</v>
      </c>
      <c r="J69" s="17">
        <v>3872</v>
      </c>
      <c r="K69" s="17">
        <v>4101</v>
      </c>
      <c r="L69" s="17">
        <v>4414</v>
      </c>
      <c r="M69" s="17">
        <v>5336</v>
      </c>
    </row>
    <row r="70" spans="1:13" x14ac:dyDescent="0.3">
      <c r="A70" s="14" t="s">
        <v>61</v>
      </c>
      <c r="B70" s="17">
        <v>334.6</v>
      </c>
      <c r="C70" s="17">
        <v>435.40999999999997</v>
      </c>
      <c r="D70" s="17">
        <v>692.26</v>
      </c>
      <c r="E70" s="17">
        <v>1605.1894615384615</v>
      </c>
      <c r="F70" s="17">
        <v>1975.8794615384618</v>
      </c>
      <c r="G70" s="17">
        <v>1614.5494615384619</v>
      </c>
      <c r="H70" s="17">
        <v>2322.1050000000005</v>
      </c>
      <c r="I70" s="18">
        <v>3316.0050000000001</v>
      </c>
      <c r="J70" s="18">
        <v>3117.3249999999998</v>
      </c>
      <c r="K70" s="18">
        <v>3151.605</v>
      </c>
      <c r="L70" s="6">
        <v>3055</v>
      </c>
      <c r="M70" s="18">
        <v>2834</v>
      </c>
    </row>
    <row r="71" spans="1:13" ht="27" x14ac:dyDescent="0.3">
      <c r="A71" s="19" t="s">
        <v>62</v>
      </c>
      <c r="B71" s="17">
        <v>1970.4</v>
      </c>
      <c r="C71" s="17">
        <v>2503.2000000000003</v>
      </c>
      <c r="D71" s="17">
        <v>3004.8</v>
      </c>
      <c r="E71" s="17">
        <v>3109.6000000000004</v>
      </c>
      <c r="F71" s="17">
        <v>3089.6000000000004</v>
      </c>
      <c r="G71" s="17">
        <v>3404.8</v>
      </c>
      <c r="H71" s="17">
        <v>3588.8</v>
      </c>
      <c r="I71" s="17">
        <v>3004</v>
      </c>
      <c r="J71" s="17">
        <v>3097.6000000000004</v>
      </c>
      <c r="K71" s="17">
        <v>3690.9</v>
      </c>
      <c r="L71" s="17">
        <v>3972.6</v>
      </c>
      <c r="M71" s="11">
        <v>4802.4000000000005</v>
      </c>
    </row>
    <row r="72" spans="1:13" x14ac:dyDescent="0.3">
      <c r="A72" s="14" t="s">
        <v>63</v>
      </c>
      <c r="B72" s="20">
        <v>0.13585058871295169</v>
      </c>
      <c r="C72" s="20">
        <v>0.13915308405241289</v>
      </c>
      <c r="D72" s="20">
        <v>0.18430777422790201</v>
      </c>
      <c r="E72" s="20">
        <v>0.41296358670914884</v>
      </c>
      <c r="F72" s="20">
        <v>0.51162078237660846</v>
      </c>
      <c r="G72" s="20">
        <v>0.3793584261133604</v>
      </c>
      <c r="H72" s="20">
        <v>0.51763374944271079</v>
      </c>
      <c r="I72" s="20">
        <v>0.88309054593874836</v>
      </c>
      <c r="J72" s="20">
        <v>0.80509426652892557</v>
      </c>
      <c r="K72" s="20">
        <v>0.76849670811997073</v>
      </c>
      <c r="L72" s="20">
        <v>0.69211599456275485</v>
      </c>
      <c r="M72" s="20">
        <v>0.53110944527736137</v>
      </c>
    </row>
    <row r="74" spans="1:13" ht="18" x14ac:dyDescent="0.35">
      <c r="A74" s="12" t="s">
        <v>64</v>
      </c>
    </row>
    <row r="76" spans="1:13" x14ac:dyDescent="0.3">
      <c r="A76" s="3" t="s">
        <v>10</v>
      </c>
      <c r="B76" s="3" t="s">
        <v>67</v>
      </c>
    </row>
    <row r="77" spans="1:13" x14ac:dyDescent="0.3">
      <c r="A77" s="21" t="s">
        <v>8</v>
      </c>
      <c r="B77" s="22">
        <v>3850283456.3700008</v>
      </c>
    </row>
    <row r="78" spans="1:13" x14ac:dyDescent="0.3">
      <c r="A78" s="23" t="s">
        <v>65</v>
      </c>
      <c r="B78" s="11">
        <v>1319359371.95</v>
      </c>
    </row>
    <row r="79" spans="1:13" x14ac:dyDescent="0.3">
      <c r="A79" s="23" t="s">
        <v>66</v>
      </c>
      <c r="B79" s="11">
        <v>2530924084.4200006</v>
      </c>
    </row>
    <row r="80" spans="1:13" x14ac:dyDescent="0.3">
      <c r="A80" s="21" t="s">
        <v>4</v>
      </c>
      <c r="B80" s="22">
        <v>2642937836.77</v>
      </c>
    </row>
    <row r="81" spans="1:3" x14ac:dyDescent="0.3">
      <c r="A81" s="23" t="s">
        <v>65</v>
      </c>
      <c r="B81" s="11">
        <v>1177938513.6599998</v>
      </c>
    </row>
    <row r="82" spans="1:3" x14ac:dyDescent="0.3">
      <c r="A82" s="23" t="s">
        <v>66</v>
      </c>
      <c r="B82" s="11">
        <v>1464999323.1100001</v>
      </c>
    </row>
    <row r="83" spans="1:3" x14ac:dyDescent="0.3">
      <c r="A83" s="21" t="s">
        <v>9</v>
      </c>
      <c r="B83" s="22">
        <v>2991157211.9300003</v>
      </c>
    </row>
    <row r="84" spans="1:3" x14ac:dyDescent="0.3">
      <c r="A84" s="23" t="s">
        <v>65</v>
      </c>
      <c r="B84" s="11">
        <v>1563813230.6400003</v>
      </c>
    </row>
    <row r="85" spans="1:3" x14ac:dyDescent="0.3">
      <c r="A85" s="23" t="s">
        <v>66</v>
      </c>
      <c r="B85" s="11">
        <v>1427343981.29</v>
      </c>
    </row>
    <row r="86" spans="1:3" x14ac:dyDescent="0.3">
      <c r="A86" s="21" t="s">
        <v>6</v>
      </c>
      <c r="B86" s="22">
        <v>309414228.55000001</v>
      </c>
    </row>
    <row r="87" spans="1:3" x14ac:dyDescent="0.3">
      <c r="A87" s="23" t="s">
        <v>65</v>
      </c>
      <c r="B87" s="11">
        <v>72740966.340000004</v>
      </c>
    </row>
    <row r="88" spans="1:3" x14ac:dyDescent="0.3">
      <c r="A88" s="23" t="s">
        <v>66</v>
      </c>
      <c r="B88" s="11">
        <v>236673262.21000001</v>
      </c>
    </row>
    <row r="89" spans="1:3" x14ac:dyDescent="0.3">
      <c r="A89" s="21" t="s">
        <v>5</v>
      </c>
      <c r="B89" s="22">
        <v>1690601697.6199999</v>
      </c>
    </row>
    <row r="90" spans="1:3" x14ac:dyDescent="0.3">
      <c r="A90" s="23" t="s">
        <v>65</v>
      </c>
      <c r="B90" s="11">
        <v>950247910.91999984</v>
      </c>
    </row>
    <row r="91" spans="1:3" x14ac:dyDescent="0.3">
      <c r="A91" s="23" t="s">
        <v>66</v>
      </c>
      <c r="B91" s="11">
        <v>740353786.70000005</v>
      </c>
    </row>
    <row r="92" spans="1:3" x14ac:dyDescent="0.3">
      <c r="A92" s="24" t="s">
        <v>7</v>
      </c>
      <c r="B92" s="25">
        <v>11484394431.240002</v>
      </c>
    </row>
    <row r="94" spans="1:3" ht="18" x14ac:dyDescent="0.35">
      <c r="A94" s="12" t="s">
        <v>68</v>
      </c>
    </row>
    <row r="96" spans="1:3" x14ac:dyDescent="0.3">
      <c r="A96" t="s">
        <v>78</v>
      </c>
      <c r="B96">
        <v>5.34</v>
      </c>
      <c r="C96" t="s">
        <v>69</v>
      </c>
    </row>
    <row r="97" spans="1:3" x14ac:dyDescent="0.3">
      <c r="A97" t="s">
        <v>79</v>
      </c>
      <c r="B97">
        <v>6.15</v>
      </c>
      <c r="C97" t="s">
        <v>69</v>
      </c>
    </row>
    <row r="98" spans="1:3" x14ac:dyDescent="0.3">
      <c r="A98" t="s">
        <v>70</v>
      </c>
      <c r="B98">
        <v>353</v>
      </c>
      <c r="C98" t="s">
        <v>71</v>
      </c>
    </row>
    <row r="99" spans="1:3" x14ac:dyDescent="0.3">
      <c r="A99" t="s">
        <v>72</v>
      </c>
      <c r="B99" s="26">
        <v>11.5</v>
      </c>
      <c r="C99" t="s">
        <v>73</v>
      </c>
    </row>
    <row r="100" spans="1:3" x14ac:dyDescent="0.3">
      <c r="A100" t="s">
        <v>74</v>
      </c>
      <c r="B100">
        <v>14.63</v>
      </c>
      <c r="C100" t="s">
        <v>73</v>
      </c>
    </row>
    <row r="101" spans="1:3" x14ac:dyDescent="0.3">
      <c r="A101" t="s">
        <v>80</v>
      </c>
      <c r="B101">
        <v>3.13</v>
      </c>
      <c r="C101" t="s">
        <v>73</v>
      </c>
    </row>
    <row r="102" spans="1:3" x14ac:dyDescent="0.3">
      <c r="A102" t="s">
        <v>81</v>
      </c>
      <c r="B102">
        <v>3.12</v>
      </c>
      <c r="C102" t="s">
        <v>69</v>
      </c>
    </row>
    <row r="103" spans="1:3" x14ac:dyDescent="0.3">
      <c r="A103" s="23" t="s">
        <v>75</v>
      </c>
      <c r="B103">
        <v>743</v>
      </c>
      <c r="C103" t="s">
        <v>76</v>
      </c>
    </row>
    <row r="104" spans="1:3" x14ac:dyDescent="0.3">
      <c r="A104" s="23" t="s">
        <v>77</v>
      </c>
      <c r="B104">
        <v>2.38</v>
      </c>
      <c r="C104" t="s">
        <v>69</v>
      </c>
    </row>
    <row r="105" spans="1:3" x14ac:dyDescent="0.3">
      <c r="A105" t="s">
        <v>339</v>
      </c>
      <c r="B105">
        <v>6.89</v>
      </c>
      <c r="C105" t="s">
        <v>69</v>
      </c>
    </row>
    <row r="106" spans="1:3" x14ac:dyDescent="0.3">
      <c r="A106" s="23" t="s">
        <v>75</v>
      </c>
      <c r="B106">
        <v>1.51</v>
      </c>
      <c r="C106" t="s">
        <v>69</v>
      </c>
    </row>
    <row r="107" spans="1:3" x14ac:dyDescent="0.3">
      <c r="A107" s="23" t="s">
        <v>77</v>
      </c>
      <c r="B107">
        <v>5.38</v>
      </c>
      <c r="C107" t="s">
        <v>69</v>
      </c>
    </row>
    <row r="108" spans="1:3" x14ac:dyDescent="0.3">
      <c r="A108" s="138" t="s">
        <v>342</v>
      </c>
      <c r="B108">
        <v>1.33</v>
      </c>
      <c r="C108" t="s">
        <v>69</v>
      </c>
    </row>
  </sheetData>
  <mergeCells count="1">
    <mergeCell ref="E1:I1"/>
  </mergeCells>
  <pageMargins left="0.7" right="0.7" top="0.75" bottom="0.75" header="0.3" footer="0.3"/>
  <headerFooter>
    <oddHeader>&amp;C&amp;"Calibri"&amp;10&amp;K0000FF OFFICIAL USE&amp;1#_x000D_</oddHeader>
    <oddFooter>&amp;C_x000D_&amp;1#&amp;"Calibri"&amp;10&amp;K0000FF OFFICIAL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9568-E77C-4297-81DC-E2EF2C016B09}">
  <sheetPr codeName="Sheet2">
    <tabColor theme="4" tint="0.79998168889431442"/>
  </sheetPr>
  <dimension ref="A1:G88"/>
  <sheetViews>
    <sheetView workbookViewId="0">
      <selection activeCell="A25" sqref="A25"/>
    </sheetView>
  </sheetViews>
  <sheetFormatPr defaultColWidth="53" defaultRowHeight="14.4" x14ac:dyDescent="0.3"/>
  <cols>
    <col min="1" max="1" width="77.109375" bestFit="1" customWidth="1"/>
    <col min="2" max="2" width="28.109375" bestFit="1" customWidth="1"/>
    <col min="3" max="3" width="22.6640625" bestFit="1" customWidth="1"/>
    <col min="4" max="7" width="13.33203125" customWidth="1"/>
  </cols>
  <sheetData>
    <row r="1" spans="1:7" ht="18" x14ac:dyDescent="0.35">
      <c r="A1" s="12" t="s">
        <v>3</v>
      </c>
      <c r="E1" s="252" t="s">
        <v>0</v>
      </c>
      <c r="F1" s="251"/>
      <c r="G1" s="251"/>
    </row>
    <row r="2" spans="1:7" x14ac:dyDescent="0.3">
      <c r="A2" s="2" t="s">
        <v>104</v>
      </c>
    </row>
    <row r="4" spans="1:7" ht="18" x14ac:dyDescent="0.35">
      <c r="A4" s="1" t="s">
        <v>105</v>
      </c>
    </row>
    <row r="5" spans="1:7" ht="18" x14ac:dyDescent="0.35">
      <c r="A5" s="1"/>
    </row>
    <row r="6" spans="1:7" x14ac:dyDescent="0.3">
      <c r="A6" s="43" t="s">
        <v>145</v>
      </c>
      <c r="B6" s="10" t="s">
        <v>11</v>
      </c>
      <c r="C6" s="10" t="s">
        <v>12</v>
      </c>
    </row>
    <row r="7" spans="1:7" x14ac:dyDescent="0.3">
      <c r="A7" s="4" t="s">
        <v>142</v>
      </c>
      <c r="B7" s="11">
        <v>1141079434.21</v>
      </c>
      <c r="C7" s="11">
        <v>1113211218.1399999</v>
      </c>
    </row>
    <row r="8" spans="1:7" x14ac:dyDescent="0.3">
      <c r="A8" s="4" t="s">
        <v>143</v>
      </c>
      <c r="B8" s="11">
        <v>43682036.700000003</v>
      </c>
      <c r="C8" s="11">
        <v>227183826.20999998</v>
      </c>
    </row>
    <row r="9" spans="1:7" x14ac:dyDescent="0.3">
      <c r="A9" s="4" t="s">
        <v>144</v>
      </c>
      <c r="B9" s="11">
        <v>89896814.909999996</v>
      </c>
      <c r="C9" s="11">
        <v>76992516.510000005</v>
      </c>
    </row>
    <row r="10" spans="1:7" x14ac:dyDescent="0.3">
      <c r="A10" s="24" t="s">
        <v>7</v>
      </c>
      <c r="B10" s="25">
        <v>1274658285.8199999</v>
      </c>
      <c r="C10" s="25">
        <v>1417387560.8599997</v>
      </c>
    </row>
    <row r="13" spans="1:7" ht="18" x14ac:dyDescent="0.35">
      <c r="A13" s="1" t="s">
        <v>106</v>
      </c>
    </row>
    <row r="15" spans="1:7" x14ac:dyDescent="0.3">
      <c r="A15" s="28" t="s">
        <v>45</v>
      </c>
      <c r="B15" s="28" t="s">
        <v>11</v>
      </c>
      <c r="C15" s="28" t="s">
        <v>12</v>
      </c>
    </row>
    <row r="16" spans="1:7" x14ac:dyDescent="0.3">
      <c r="A16" s="4" t="s">
        <v>25</v>
      </c>
      <c r="B16" s="6">
        <v>185627405.69</v>
      </c>
      <c r="C16" s="6">
        <v>649111352.46000004</v>
      </c>
    </row>
    <row r="17" spans="1:6" x14ac:dyDescent="0.3">
      <c r="A17" s="4" t="s">
        <v>14</v>
      </c>
      <c r="B17" s="6">
        <v>45819938.640000001</v>
      </c>
      <c r="C17" s="6">
        <v>169044990.51999998</v>
      </c>
    </row>
    <row r="18" spans="1:6" x14ac:dyDescent="0.3">
      <c r="A18" s="4" t="s">
        <v>26</v>
      </c>
      <c r="B18" s="6">
        <v>57415750.710000001</v>
      </c>
      <c r="C18" s="6">
        <v>148774472.68000001</v>
      </c>
    </row>
    <row r="19" spans="1:6" x14ac:dyDescent="0.3">
      <c r="A19" s="4" t="s">
        <v>38</v>
      </c>
      <c r="B19" s="6">
        <v>31677139.210000001</v>
      </c>
      <c r="C19" s="6">
        <v>128942149.07000001</v>
      </c>
    </row>
    <row r="20" spans="1:6" x14ac:dyDescent="0.3">
      <c r="A20" s="4" t="s">
        <v>22</v>
      </c>
      <c r="B20" s="6">
        <v>174533995.25999999</v>
      </c>
      <c r="C20" s="6">
        <v>105036076.16999999</v>
      </c>
    </row>
    <row r="21" spans="1:6" x14ac:dyDescent="0.3">
      <c r="A21" s="4" t="s">
        <v>20</v>
      </c>
      <c r="B21" s="6">
        <v>3098179.38</v>
      </c>
      <c r="C21" s="6">
        <v>35698783.32</v>
      </c>
    </row>
    <row r="22" spans="1:6" x14ac:dyDescent="0.3">
      <c r="A22" s="4" t="s">
        <v>37</v>
      </c>
      <c r="B22" s="6">
        <v>0</v>
      </c>
      <c r="C22" s="6">
        <v>35452000</v>
      </c>
    </row>
    <row r="23" spans="1:6" x14ac:dyDescent="0.3">
      <c r="A23" s="4" t="s">
        <v>21</v>
      </c>
      <c r="B23" s="6">
        <v>133729252.15000001</v>
      </c>
      <c r="C23" s="6">
        <v>35213427.060000002</v>
      </c>
    </row>
    <row r="24" spans="1:6" x14ac:dyDescent="0.3">
      <c r="A24" s="4" t="s">
        <v>41</v>
      </c>
      <c r="B24" s="6">
        <v>6479953.7799999993</v>
      </c>
      <c r="C24" s="6">
        <v>27941506.619999997</v>
      </c>
    </row>
    <row r="25" spans="1:6" x14ac:dyDescent="0.3">
      <c r="A25" s="4" t="s">
        <v>19</v>
      </c>
      <c r="B25" s="6">
        <v>41888169.189999998</v>
      </c>
      <c r="C25" s="6">
        <v>25591414.109999999</v>
      </c>
      <c r="E25" s="11"/>
      <c r="F25" s="11"/>
    </row>
    <row r="26" spans="1:6" x14ac:dyDescent="0.3">
      <c r="A26" s="4" t="s">
        <v>43</v>
      </c>
      <c r="B26" s="6">
        <v>81050988.829999998</v>
      </c>
      <c r="C26" s="6">
        <v>16113060.789999999</v>
      </c>
    </row>
    <row r="27" spans="1:6" x14ac:dyDescent="0.3">
      <c r="A27" s="4" t="s">
        <v>42</v>
      </c>
      <c r="B27" s="6">
        <v>42420000</v>
      </c>
      <c r="C27" s="6">
        <v>14467142.84</v>
      </c>
    </row>
    <row r="28" spans="1:6" x14ac:dyDescent="0.3">
      <c r="A28" s="4" t="s">
        <v>17</v>
      </c>
      <c r="B28" s="6">
        <v>257870833.08000001</v>
      </c>
      <c r="C28" s="6">
        <v>8047429.6200000001</v>
      </c>
    </row>
    <row r="29" spans="1:6" x14ac:dyDescent="0.3">
      <c r="A29" s="4" t="s">
        <v>18</v>
      </c>
      <c r="B29" s="6">
        <v>6357604.0099999998</v>
      </c>
      <c r="C29" s="6">
        <v>5592410.9100000001</v>
      </c>
    </row>
    <row r="30" spans="1:6" x14ac:dyDescent="0.3">
      <c r="A30" s="4" t="s">
        <v>15</v>
      </c>
      <c r="B30" s="6">
        <v>86939721.789999992</v>
      </c>
      <c r="C30" s="6">
        <v>4829984.54</v>
      </c>
    </row>
    <row r="31" spans="1:6" x14ac:dyDescent="0.3">
      <c r="A31" s="4" t="s">
        <v>40</v>
      </c>
      <c r="B31" s="6">
        <v>0</v>
      </c>
      <c r="C31" s="6">
        <v>3888790.29</v>
      </c>
    </row>
    <row r="32" spans="1:6" x14ac:dyDescent="0.3">
      <c r="A32" s="4" t="s">
        <v>36</v>
      </c>
      <c r="B32" s="6">
        <v>99192939.870000005</v>
      </c>
      <c r="C32" s="6">
        <v>1403618.78</v>
      </c>
    </row>
    <row r="33" spans="1:3" x14ac:dyDescent="0.3">
      <c r="A33" s="4" t="s">
        <v>107</v>
      </c>
      <c r="B33" s="6">
        <v>0.01</v>
      </c>
      <c r="C33" s="6">
        <v>899793.92000000004</v>
      </c>
    </row>
    <row r="34" spans="1:3" x14ac:dyDescent="0.3">
      <c r="A34" s="4" t="s">
        <v>23</v>
      </c>
      <c r="B34" s="6">
        <v>0</v>
      </c>
      <c r="C34" s="6">
        <v>605011.74</v>
      </c>
    </row>
    <row r="35" spans="1:3" x14ac:dyDescent="0.3">
      <c r="A35" s="4" t="s">
        <v>108</v>
      </c>
      <c r="B35" s="6">
        <v>0</v>
      </c>
      <c r="C35" s="6">
        <v>536664.91</v>
      </c>
    </row>
    <row r="36" spans="1:3" x14ac:dyDescent="0.3">
      <c r="A36" s="4" t="s">
        <v>35</v>
      </c>
      <c r="B36" s="6">
        <v>20556414.219999999</v>
      </c>
      <c r="C36" s="6">
        <v>197480.51</v>
      </c>
    </row>
    <row r="37" spans="1:3" x14ac:dyDescent="0.3">
      <c r="A37" s="5" t="s">
        <v>7</v>
      </c>
      <c r="B37" s="7">
        <v>1274658285.8200002</v>
      </c>
      <c r="C37" s="7">
        <v>1417387560.8600001</v>
      </c>
    </row>
    <row r="39" spans="1:3" ht="18" x14ac:dyDescent="0.35">
      <c r="A39" s="1" t="s">
        <v>109</v>
      </c>
    </row>
    <row r="41" spans="1:3" x14ac:dyDescent="0.3">
      <c r="A41" s="3" t="s">
        <v>57</v>
      </c>
      <c r="B41" s="29" t="s">
        <v>11</v>
      </c>
      <c r="C41" s="29" t="s">
        <v>12</v>
      </c>
    </row>
    <row r="42" spans="1:3" x14ac:dyDescent="0.3">
      <c r="A42" s="4" t="s">
        <v>51</v>
      </c>
      <c r="B42" s="11">
        <v>866482309</v>
      </c>
      <c r="C42" s="11">
        <v>380079496.18999994</v>
      </c>
    </row>
    <row r="43" spans="1:3" x14ac:dyDescent="0.3">
      <c r="A43" s="4" t="s">
        <v>49</v>
      </c>
      <c r="B43" s="11">
        <v>266251090.67000002</v>
      </c>
      <c r="C43" s="11">
        <v>353532388.11000001</v>
      </c>
    </row>
    <row r="44" spans="1:3" x14ac:dyDescent="0.3">
      <c r="A44" s="4" t="s">
        <v>53</v>
      </c>
      <c r="B44" s="11">
        <v>130480672.22999999</v>
      </c>
      <c r="C44" s="11">
        <v>232502809.25999999</v>
      </c>
    </row>
    <row r="45" spans="1:3" x14ac:dyDescent="0.3">
      <c r="A45" s="4" t="s">
        <v>55</v>
      </c>
      <c r="B45" s="11">
        <v>0</v>
      </c>
      <c r="C45" s="11">
        <v>216313924.79999998</v>
      </c>
    </row>
    <row r="46" spans="1:3" x14ac:dyDescent="0.3">
      <c r="A46" s="4" t="s">
        <v>48</v>
      </c>
      <c r="B46" s="11">
        <v>8487120.8000000007</v>
      </c>
      <c r="C46" s="11">
        <v>174044873.56</v>
      </c>
    </row>
    <row r="47" spans="1:3" x14ac:dyDescent="0.3">
      <c r="A47" s="4" t="s">
        <v>52</v>
      </c>
      <c r="B47" s="11">
        <v>2957093.12</v>
      </c>
      <c r="C47" s="11">
        <v>60764298.560000002</v>
      </c>
    </row>
    <row r="48" spans="1:3" x14ac:dyDescent="0.3">
      <c r="A48" s="4" t="s">
        <v>50</v>
      </c>
      <c r="B48" s="11">
        <v>0</v>
      </c>
      <c r="C48" s="11">
        <v>149770.38</v>
      </c>
    </row>
    <row r="49" spans="1:3" x14ac:dyDescent="0.3">
      <c r="A49" s="5" t="s">
        <v>7</v>
      </c>
      <c r="B49" s="13">
        <v>1274658285.8200002</v>
      </c>
      <c r="C49" s="13">
        <v>1417387560.8600001</v>
      </c>
    </row>
    <row r="51" spans="1:3" ht="18" x14ac:dyDescent="0.35">
      <c r="A51" s="12" t="s">
        <v>110</v>
      </c>
    </row>
    <row r="52" spans="1:3" ht="18" x14ac:dyDescent="0.35">
      <c r="A52" s="12"/>
    </row>
    <row r="53" spans="1:3" x14ac:dyDescent="0.3">
      <c r="A53" s="43" t="s">
        <v>146</v>
      </c>
      <c r="B53" s="44" t="s">
        <v>131</v>
      </c>
    </row>
    <row r="54" spans="1:3" x14ac:dyDescent="0.3">
      <c r="A54" s="21" t="s">
        <v>139</v>
      </c>
      <c r="B54" s="22">
        <v>2254290652.3500004</v>
      </c>
    </row>
    <row r="55" spans="1:3" x14ac:dyDescent="0.3">
      <c r="A55" s="23" t="s">
        <v>65</v>
      </c>
      <c r="B55" s="6">
        <v>986995836.21999991</v>
      </c>
    </row>
    <row r="56" spans="1:3" x14ac:dyDescent="0.3">
      <c r="A56" s="23" t="s">
        <v>66</v>
      </c>
      <c r="B56" s="6">
        <v>1267294816.1300001</v>
      </c>
    </row>
    <row r="57" spans="1:3" x14ac:dyDescent="0.3">
      <c r="A57" s="21" t="s">
        <v>140</v>
      </c>
      <c r="B57" s="22">
        <v>270865862.90999997</v>
      </c>
    </row>
    <row r="58" spans="1:3" x14ac:dyDescent="0.3">
      <c r="A58" s="23" t="s">
        <v>65</v>
      </c>
      <c r="B58" s="11">
        <v>164193207.88</v>
      </c>
    </row>
    <row r="59" spans="1:3" x14ac:dyDescent="0.3">
      <c r="A59" s="23" t="s">
        <v>66</v>
      </c>
      <c r="B59" s="11">
        <v>106672655.03</v>
      </c>
    </row>
    <row r="60" spans="1:3" x14ac:dyDescent="0.3">
      <c r="A60" s="21" t="s">
        <v>141</v>
      </c>
      <c r="B60" s="22">
        <v>166889331.42000002</v>
      </c>
    </row>
    <row r="61" spans="1:3" x14ac:dyDescent="0.3">
      <c r="A61" s="23" t="s">
        <v>65</v>
      </c>
      <c r="B61" s="6">
        <v>75119625.090000004</v>
      </c>
    </row>
    <row r="62" spans="1:3" x14ac:dyDescent="0.3">
      <c r="A62" s="23" t="s">
        <v>66</v>
      </c>
      <c r="B62" s="6">
        <v>91769706.329999998</v>
      </c>
    </row>
    <row r="63" spans="1:3" x14ac:dyDescent="0.3">
      <c r="A63" s="24" t="s">
        <v>7</v>
      </c>
      <c r="B63" s="25">
        <v>2692045846.6800003</v>
      </c>
    </row>
    <row r="64" spans="1:3" ht="18" x14ac:dyDescent="0.35">
      <c r="A64" s="12"/>
    </row>
    <row r="65" spans="1:7" ht="18" x14ac:dyDescent="0.35">
      <c r="A65" s="1" t="s">
        <v>111</v>
      </c>
    </row>
    <row r="67" spans="1:7" x14ac:dyDescent="0.3">
      <c r="A67" s="14"/>
      <c r="B67" s="15">
        <v>43800</v>
      </c>
      <c r="C67" s="15">
        <v>44166</v>
      </c>
      <c r="D67" s="15">
        <v>44531</v>
      </c>
      <c r="E67" s="15">
        <v>44896</v>
      </c>
      <c r="F67" s="15">
        <v>45261</v>
      </c>
      <c r="G67" s="15">
        <v>45627</v>
      </c>
    </row>
    <row r="68" spans="1:7" x14ac:dyDescent="0.3">
      <c r="A68" s="14" t="s">
        <v>112</v>
      </c>
      <c r="B68" s="17">
        <v>2653</v>
      </c>
      <c r="C68" s="30">
        <v>2986</v>
      </c>
      <c r="D68" s="31">
        <v>2887</v>
      </c>
      <c r="E68" s="31">
        <v>3006</v>
      </c>
      <c r="F68" s="32">
        <v>1738</v>
      </c>
      <c r="G68" s="6">
        <v>2692</v>
      </c>
    </row>
    <row r="69" spans="1:7" x14ac:dyDescent="0.3">
      <c r="A69" s="14" t="s">
        <v>113</v>
      </c>
      <c r="B69" s="17">
        <v>1128</v>
      </c>
      <c r="C69" s="30">
        <v>1332</v>
      </c>
      <c r="D69" s="31">
        <v>1313</v>
      </c>
      <c r="E69" s="31">
        <v>1492</v>
      </c>
      <c r="F69" s="31">
        <v>999</v>
      </c>
      <c r="G69" s="31">
        <v>1417</v>
      </c>
    </row>
    <row r="70" spans="1:7" x14ac:dyDescent="0.3">
      <c r="A70" s="14" t="s">
        <v>114</v>
      </c>
      <c r="B70" s="17">
        <v>632.22</v>
      </c>
      <c r="C70" s="30">
        <v>975</v>
      </c>
      <c r="D70" s="31">
        <v>1178.1099999999999</v>
      </c>
      <c r="E70" s="31">
        <v>1178.1099999999999</v>
      </c>
      <c r="F70" s="31">
        <v>1178.1099999999999</v>
      </c>
      <c r="G70" s="31">
        <v>160.94999999999999</v>
      </c>
    </row>
    <row r="71" spans="1:7" x14ac:dyDescent="0.3">
      <c r="A71" s="14" t="s">
        <v>115</v>
      </c>
      <c r="B71" s="33">
        <v>902.40000000000009</v>
      </c>
      <c r="C71" s="31">
        <v>1065.6000000000001</v>
      </c>
      <c r="D71" s="31">
        <v>1050.4000000000001</v>
      </c>
      <c r="E71" s="31">
        <v>1193.6000000000001</v>
      </c>
      <c r="F71" s="31">
        <v>799.2</v>
      </c>
      <c r="G71" s="6">
        <v>1133.6000000000001</v>
      </c>
    </row>
    <row r="72" spans="1:7" x14ac:dyDescent="0.3">
      <c r="A72" s="14" t="s">
        <v>63</v>
      </c>
      <c r="B72" s="20">
        <v>0.56047872340425531</v>
      </c>
      <c r="C72" s="34">
        <v>0.73198198198198194</v>
      </c>
      <c r="D72" s="34">
        <v>0.89726580350342722</v>
      </c>
      <c r="E72" s="34">
        <v>0.78961796246648785</v>
      </c>
      <c r="F72" s="34">
        <v>1.1792892892892892</v>
      </c>
      <c r="G72" s="20">
        <v>0.1135850388143966</v>
      </c>
    </row>
    <row r="74" spans="1:7" ht="18" x14ac:dyDescent="0.3">
      <c r="A74" s="35" t="s">
        <v>116</v>
      </c>
    </row>
    <row r="76" spans="1:7" x14ac:dyDescent="0.3">
      <c r="A76" s="36" t="s">
        <v>78</v>
      </c>
      <c r="B76">
        <v>1.42</v>
      </c>
      <c r="C76" s="37" t="s">
        <v>69</v>
      </c>
    </row>
    <row r="77" spans="1:7" x14ac:dyDescent="0.3">
      <c r="A77" s="36" t="s">
        <v>79</v>
      </c>
      <c r="B77">
        <v>1.27</v>
      </c>
      <c r="C77" s="37" t="s">
        <v>69</v>
      </c>
    </row>
    <row r="78" spans="1:7" x14ac:dyDescent="0.3">
      <c r="A78" s="36" t="s">
        <v>70</v>
      </c>
      <c r="B78">
        <v>77</v>
      </c>
      <c r="C78" s="38" t="s">
        <v>71</v>
      </c>
    </row>
    <row r="79" spans="1:7" x14ac:dyDescent="0.3">
      <c r="A79" s="36" t="s">
        <v>72</v>
      </c>
      <c r="B79">
        <v>10.59</v>
      </c>
      <c r="C79" s="37" t="s">
        <v>73</v>
      </c>
    </row>
    <row r="80" spans="1:7" x14ac:dyDescent="0.3">
      <c r="A80" s="36" t="s">
        <v>74</v>
      </c>
      <c r="B80">
        <v>13.61</v>
      </c>
      <c r="C80" s="37" t="s">
        <v>73</v>
      </c>
    </row>
    <row r="81" spans="1:3" x14ac:dyDescent="0.3">
      <c r="A81" s="36" t="s">
        <v>117</v>
      </c>
      <c r="B81">
        <v>3.01</v>
      </c>
      <c r="C81" s="37" t="s">
        <v>73</v>
      </c>
    </row>
    <row r="82" spans="1:3" x14ac:dyDescent="0.3">
      <c r="A82" s="36" t="s">
        <v>81</v>
      </c>
      <c r="B82">
        <v>1.02</v>
      </c>
      <c r="C82" s="37" t="s">
        <v>69</v>
      </c>
    </row>
    <row r="83" spans="1:3" x14ac:dyDescent="0.3">
      <c r="A83" s="39" t="s">
        <v>75</v>
      </c>
      <c r="B83">
        <v>313</v>
      </c>
      <c r="C83" s="37" t="s">
        <v>76</v>
      </c>
    </row>
    <row r="84" spans="1:3" x14ac:dyDescent="0.3">
      <c r="A84" s="39" t="s">
        <v>77</v>
      </c>
      <c r="B84">
        <v>702</v>
      </c>
      <c r="C84" s="37" t="s">
        <v>76</v>
      </c>
    </row>
    <row r="85" spans="1:3" x14ac:dyDescent="0.3">
      <c r="A85" t="s">
        <v>339</v>
      </c>
      <c r="B85">
        <v>1.69</v>
      </c>
      <c r="C85" s="37" t="s">
        <v>69</v>
      </c>
    </row>
    <row r="86" spans="1:3" x14ac:dyDescent="0.3">
      <c r="A86" s="23" t="s">
        <v>75</v>
      </c>
      <c r="B86">
        <v>408</v>
      </c>
      <c r="C86" s="37" t="s">
        <v>76</v>
      </c>
    </row>
    <row r="87" spans="1:3" x14ac:dyDescent="0.3">
      <c r="A87" s="23" t="s">
        <v>77</v>
      </c>
      <c r="B87">
        <v>1.276</v>
      </c>
      <c r="C87" s="37" t="s">
        <v>69</v>
      </c>
    </row>
    <row r="88" spans="1:3" x14ac:dyDescent="0.3">
      <c r="A88" s="138" t="s">
        <v>342</v>
      </c>
      <c r="B88">
        <v>0</v>
      </c>
      <c r="C88" s="37" t="s">
        <v>76</v>
      </c>
    </row>
  </sheetData>
  <mergeCells count="1">
    <mergeCell ref="E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648E-33F0-4128-82AE-FCA8C3DB422F}">
  <sheetPr codeName="Sheet3">
    <tabColor theme="4" tint="0.79998168889431442"/>
  </sheetPr>
  <dimension ref="A1:G98"/>
  <sheetViews>
    <sheetView topLeftCell="A65" zoomScale="85" zoomScaleNormal="85" workbookViewId="0">
      <selection activeCell="H42" sqref="H42"/>
    </sheetView>
  </sheetViews>
  <sheetFormatPr defaultColWidth="107.5546875" defaultRowHeight="14.4" x14ac:dyDescent="0.3"/>
  <cols>
    <col min="1" max="1" width="101.33203125" customWidth="1"/>
    <col min="2" max="2" width="28.109375" bestFit="1" customWidth="1"/>
    <col min="3" max="7" width="22.6640625" customWidth="1"/>
  </cols>
  <sheetData>
    <row r="1" spans="1:4" ht="18" x14ac:dyDescent="0.35">
      <c r="A1" s="1" t="s">
        <v>3</v>
      </c>
      <c r="C1" s="252" t="s">
        <v>0</v>
      </c>
      <c r="D1" s="251"/>
    </row>
    <row r="2" spans="1:4" x14ac:dyDescent="0.3">
      <c r="A2" s="2" t="s">
        <v>118</v>
      </c>
    </row>
    <row r="4" spans="1:4" ht="18" x14ac:dyDescent="0.35">
      <c r="A4" s="1" t="s">
        <v>119</v>
      </c>
    </row>
    <row r="6" spans="1:4" x14ac:dyDescent="0.3">
      <c r="A6" s="3" t="s">
        <v>122</v>
      </c>
      <c r="B6" s="40" t="s">
        <v>11</v>
      </c>
      <c r="C6" s="40" t="s">
        <v>12</v>
      </c>
    </row>
    <row r="7" spans="1:4" x14ac:dyDescent="0.3">
      <c r="A7" s="4" t="s">
        <v>4</v>
      </c>
      <c r="B7" s="6">
        <v>423382381.61000001</v>
      </c>
      <c r="C7" s="6">
        <v>2439743757.7000003</v>
      </c>
    </row>
    <row r="8" spans="1:4" x14ac:dyDescent="0.3">
      <c r="A8" s="4" t="s">
        <v>120</v>
      </c>
      <c r="B8" s="6">
        <v>21329888.050000001</v>
      </c>
      <c r="C8" s="6">
        <v>529142019.60000002</v>
      </c>
    </row>
    <row r="9" spans="1:4" x14ac:dyDescent="0.3">
      <c r="A9" s="4" t="s">
        <v>121</v>
      </c>
      <c r="B9" s="6">
        <v>514422753.72999996</v>
      </c>
      <c r="C9" s="6">
        <v>875127074.64999998</v>
      </c>
    </row>
    <row r="10" spans="1:4" x14ac:dyDescent="0.3">
      <c r="A10" s="5" t="s">
        <v>7</v>
      </c>
      <c r="B10" s="7">
        <v>959135023.38999999</v>
      </c>
      <c r="C10" s="7">
        <v>3844012851.9500003</v>
      </c>
    </row>
    <row r="12" spans="1:4" ht="18" x14ac:dyDescent="0.35">
      <c r="A12" s="1" t="s">
        <v>123</v>
      </c>
    </row>
    <row r="14" spans="1:4" x14ac:dyDescent="0.3">
      <c r="A14" s="3" t="s">
        <v>45</v>
      </c>
      <c r="B14" s="9" t="s">
        <v>11</v>
      </c>
      <c r="C14" s="9" t="s">
        <v>12</v>
      </c>
    </row>
    <row r="15" spans="1:4" x14ac:dyDescent="0.3">
      <c r="A15" s="4" t="s">
        <v>14</v>
      </c>
      <c r="B15" s="11">
        <v>103009813.98999999</v>
      </c>
      <c r="C15" s="11">
        <v>1243872202.8</v>
      </c>
    </row>
    <row r="16" spans="1:4" x14ac:dyDescent="0.3">
      <c r="A16" s="4" t="s">
        <v>16</v>
      </c>
      <c r="B16" s="11">
        <v>101401278.17999999</v>
      </c>
      <c r="C16" s="11">
        <v>589949574.68000007</v>
      </c>
    </row>
    <row r="17" spans="1:3" x14ac:dyDescent="0.3">
      <c r="A17" s="4" t="s">
        <v>15</v>
      </c>
      <c r="B17" s="11">
        <v>69290895.530000001</v>
      </c>
      <c r="C17" s="11">
        <v>352061528.51999998</v>
      </c>
    </row>
    <row r="18" spans="1:3" x14ac:dyDescent="0.3">
      <c r="A18" s="4" t="s">
        <v>107</v>
      </c>
      <c r="B18" s="11">
        <v>8155492.0200000005</v>
      </c>
      <c r="C18" s="11">
        <v>268677698.81999999</v>
      </c>
    </row>
    <row r="19" spans="1:3" x14ac:dyDescent="0.3">
      <c r="A19" s="4" t="s">
        <v>18</v>
      </c>
      <c r="B19" s="11">
        <v>9635808.0299999993</v>
      </c>
      <c r="C19" s="11">
        <v>188266445.38</v>
      </c>
    </row>
    <row r="20" spans="1:3" x14ac:dyDescent="0.3">
      <c r="A20" s="4" t="s">
        <v>39</v>
      </c>
      <c r="B20" s="11">
        <v>7900000</v>
      </c>
      <c r="C20" s="11">
        <v>164726994.49000001</v>
      </c>
    </row>
    <row r="21" spans="1:3" x14ac:dyDescent="0.3">
      <c r="A21" s="4" t="s">
        <v>37</v>
      </c>
      <c r="B21" s="11">
        <v>21793859.329999998</v>
      </c>
      <c r="C21" s="11">
        <v>146323954.65000001</v>
      </c>
    </row>
    <row r="22" spans="1:3" x14ac:dyDescent="0.3">
      <c r="A22" s="4" t="s">
        <v>25</v>
      </c>
      <c r="B22" s="11">
        <v>4968282.51</v>
      </c>
      <c r="C22" s="11">
        <v>141601312.70999998</v>
      </c>
    </row>
    <row r="23" spans="1:3" x14ac:dyDescent="0.3">
      <c r="A23" s="4" t="s">
        <v>22</v>
      </c>
      <c r="B23" s="11">
        <v>198097539.81</v>
      </c>
      <c r="C23" s="11">
        <v>95371854.769999981</v>
      </c>
    </row>
    <row r="24" spans="1:3" x14ac:dyDescent="0.3">
      <c r="A24" s="4" t="s">
        <v>35</v>
      </c>
      <c r="B24" s="11">
        <v>6761978.3700000001</v>
      </c>
      <c r="C24" s="11">
        <v>93828774.75</v>
      </c>
    </row>
    <row r="25" spans="1:3" x14ac:dyDescent="0.3">
      <c r="A25" s="4" t="s">
        <v>19</v>
      </c>
      <c r="B25" s="11">
        <v>75695877.359999999</v>
      </c>
      <c r="C25" s="11">
        <v>91319237.86999999</v>
      </c>
    </row>
    <row r="26" spans="1:3" x14ac:dyDescent="0.3">
      <c r="A26" s="4" t="s">
        <v>17</v>
      </c>
      <c r="B26" s="11">
        <v>26008031.620000001</v>
      </c>
      <c r="C26" s="11">
        <v>76489549.300000012</v>
      </c>
    </row>
    <row r="27" spans="1:3" x14ac:dyDescent="0.3">
      <c r="A27" s="4" t="s">
        <v>20</v>
      </c>
      <c r="B27" s="11">
        <v>15527150.949999999</v>
      </c>
      <c r="C27" s="11">
        <v>72379796.209999993</v>
      </c>
    </row>
    <row r="28" spans="1:3" x14ac:dyDescent="0.3">
      <c r="A28" s="4" t="s">
        <v>42</v>
      </c>
      <c r="B28" s="11">
        <v>128050000</v>
      </c>
      <c r="C28" s="11">
        <v>43496420.25</v>
      </c>
    </row>
    <row r="29" spans="1:3" x14ac:dyDescent="0.3">
      <c r="A29" s="4" t="s">
        <v>24</v>
      </c>
      <c r="B29" s="11">
        <v>0</v>
      </c>
      <c r="C29" s="11">
        <v>37857700.359999999</v>
      </c>
    </row>
    <row r="30" spans="1:3" x14ac:dyDescent="0.3">
      <c r="A30" s="4" t="s">
        <v>36</v>
      </c>
      <c r="B30" s="11">
        <v>62400000</v>
      </c>
      <c r="C30" s="11">
        <v>37438510.280000001</v>
      </c>
    </row>
    <row r="31" spans="1:3" x14ac:dyDescent="0.3">
      <c r="A31" s="4" t="s">
        <v>124</v>
      </c>
      <c r="B31" s="11">
        <v>0</v>
      </c>
      <c r="C31" s="11">
        <v>34500000</v>
      </c>
    </row>
    <row r="32" spans="1:3" x14ac:dyDescent="0.3">
      <c r="A32" s="4" t="s">
        <v>33</v>
      </c>
      <c r="B32" s="11">
        <v>6312639.6200000001</v>
      </c>
      <c r="C32" s="11">
        <v>28184157.149999999</v>
      </c>
    </row>
    <row r="33" spans="1:3" x14ac:dyDescent="0.3">
      <c r="A33" s="4" t="s">
        <v>125</v>
      </c>
      <c r="B33" s="11">
        <v>15250000</v>
      </c>
      <c r="C33" s="11">
        <v>26083333</v>
      </c>
    </row>
    <row r="34" spans="1:3" x14ac:dyDescent="0.3">
      <c r="A34" s="4" t="s">
        <v>27</v>
      </c>
      <c r="B34" s="11">
        <v>0</v>
      </c>
      <c r="C34" s="11">
        <v>22580591.710000001</v>
      </c>
    </row>
    <row r="35" spans="1:3" x14ac:dyDescent="0.3">
      <c r="A35" s="4" t="s">
        <v>43</v>
      </c>
      <c r="B35" s="11">
        <v>4493425.99</v>
      </c>
      <c r="C35" s="11">
        <v>20909541.379999999</v>
      </c>
    </row>
    <row r="36" spans="1:3" x14ac:dyDescent="0.3">
      <c r="A36" s="4" t="s">
        <v>21</v>
      </c>
      <c r="B36" s="11">
        <v>10500000</v>
      </c>
      <c r="C36" s="11">
        <v>19053691.07</v>
      </c>
    </row>
    <row r="37" spans="1:3" x14ac:dyDescent="0.3">
      <c r="A37" s="4" t="s">
        <v>26</v>
      </c>
      <c r="B37" s="11">
        <v>1114950.08</v>
      </c>
      <c r="C37" s="11">
        <v>17704205.470000003</v>
      </c>
    </row>
    <row r="38" spans="1:3" x14ac:dyDescent="0.3">
      <c r="A38" s="4" t="s">
        <v>40</v>
      </c>
      <c r="B38" s="11">
        <v>0</v>
      </c>
      <c r="C38" s="11">
        <v>15277006.67</v>
      </c>
    </row>
    <row r="39" spans="1:3" x14ac:dyDescent="0.3">
      <c r="A39" s="4" t="s">
        <v>31</v>
      </c>
      <c r="B39" s="11">
        <v>23968000</v>
      </c>
      <c r="C39" s="11">
        <v>10587952.370000001</v>
      </c>
    </row>
    <row r="40" spans="1:3" x14ac:dyDescent="0.3">
      <c r="A40" s="4" t="s">
        <v>38</v>
      </c>
      <c r="B40" s="11">
        <v>0</v>
      </c>
      <c r="C40" s="11">
        <v>4333333.33</v>
      </c>
    </row>
    <row r="41" spans="1:3" x14ac:dyDescent="0.3">
      <c r="A41" s="4" t="s">
        <v>126</v>
      </c>
      <c r="B41" s="11">
        <v>0</v>
      </c>
      <c r="C41" s="11">
        <v>937483.96000000008</v>
      </c>
    </row>
    <row r="42" spans="1:3" x14ac:dyDescent="0.3">
      <c r="A42" s="4" t="s">
        <v>41</v>
      </c>
      <c r="B42" s="11">
        <v>13800000</v>
      </c>
      <c r="C42" s="11">
        <v>200000</v>
      </c>
    </row>
    <row r="43" spans="1:3" x14ac:dyDescent="0.3">
      <c r="A43" s="4" t="s">
        <v>30</v>
      </c>
      <c r="B43" s="11">
        <v>45000000</v>
      </c>
      <c r="C43" s="11">
        <v>0</v>
      </c>
    </row>
    <row r="44" spans="1:3" x14ac:dyDescent="0.3">
      <c r="A44" s="5" t="s">
        <v>7</v>
      </c>
      <c r="B44" s="13">
        <v>959135023.38999999</v>
      </c>
      <c r="C44" s="13">
        <v>3844012851.9499993</v>
      </c>
    </row>
    <row r="46" spans="1:3" ht="18" x14ac:dyDescent="0.35">
      <c r="A46" s="12" t="s">
        <v>127</v>
      </c>
    </row>
    <row r="48" spans="1:3" x14ac:dyDescent="0.3">
      <c r="A48" s="3" t="s">
        <v>57</v>
      </c>
      <c r="B48" s="9" t="s">
        <v>11</v>
      </c>
      <c r="C48" s="9" t="s">
        <v>12</v>
      </c>
    </row>
    <row r="49" spans="1:3" x14ac:dyDescent="0.3">
      <c r="A49" s="4" t="s">
        <v>55</v>
      </c>
      <c r="B49" s="11">
        <v>43947806.43</v>
      </c>
      <c r="C49" s="11">
        <v>1279330856.2600002</v>
      </c>
    </row>
    <row r="50" spans="1:3" x14ac:dyDescent="0.3">
      <c r="A50" s="4" t="s">
        <v>50</v>
      </c>
      <c r="B50" s="11">
        <v>93899304.479999989</v>
      </c>
      <c r="C50" s="11">
        <v>964430608.19999993</v>
      </c>
    </row>
    <row r="51" spans="1:3" x14ac:dyDescent="0.3">
      <c r="A51" s="4" t="s">
        <v>48</v>
      </c>
      <c r="B51" s="11">
        <v>107584011.52000001</v>
      </c>
      <c r="C51" s="11">
        <v>315249900.14999998</v>
      </c>
    </row>
    <row r="52" spans="1:3" x14ac:dyDescent="0.3">
      <c r="A52" s="4" t="s">
        <v>53</v>
      </c>
      <c r="B52" s="11">
        <v>66305414.75</v>
      </c>
      <c r="C52" s="11">
        <v>273819364.94</v>
      </c>
    </row>
    <row r="53" spans="1:3" x14ac:dyDescent="0.3">
      <c r="A53" s="4" t="s">
        <v>49</v>
      </c>
      <c r="B53" s="11">
        <v>295091142.16000003</v>
      </c>
      <c r="C53" s="11">
        <v>271367198.29000002</v>
      </c>
    </row>
    <row r="54" spans="1:3" x14ac:dyDescent="0.3">
      <c r="A54" s="4" t="s">
        <v>51</v>
      </c>
      <c r="B54" s="11">
        <v>327940439.00999999</v>
      </c>
      <c r="C54" s="11">
        <v>263468101.80000001</v>
      </c>
    </row>
    <row r="55" spans="1:3" x14ac:dyDescent="0.3">
      <c r="A55" s="4" t="s">
        <v>54</v>
      </c>
      <c r="B55" s="11">
        <v>0</v>
      </c>
      <c r="C55" s="11">
        <v>186352199.43000001</v>
      </c>
    </row>
    <row r="56" spans="1:3" x14ac:dyDescent="0.3">
      <c r="A56" s="4" t="s">
        <v>52</v>
      </c>
      <c r="B56" s="11">
        <v>15250000</v>
      </c>
      <c r="C56" s="11">
        <v>178183333</v>
      </c>
    </row>
    <row r="57" spans="1:3" x14ac:dyDescent="0.3">
      <c r="A57" s="4" t="s">
        <v>56</v>
      </c>
      <c r="B57" s="11">
        <v>6667909.6799999997</v>
      </c>
      <c r="C57" s="11">
        <v>109165025.07000001</v>
      </c>
    </row>
    <row r="58" spans="1:3" x14ac:dyDescent="0.3">
      <c r="A58" s="4" t="s">
        <v>128</v>
      </c>
      <c r="B58" s="11">
        <v>2448995.3600000003</v>
      </c>
      <c r="C58" s="11">
        <v>2646264.81</v>
      </c>
    </row>
    <row r="59" spans="1:3" x14ac:dyDescent="0.3">
      <c r="A59" s="5" t="s">
        <v>7</v>
      </c>
      <c r="B59" s="13">
        <v>959135023.38999999</v>
      </c>
      <c r="C59" s="13">
        <v>3844012851.9500008</v>
      </c>
    </row>
    <row r="61" spans="1:3" ht="18" x14ac:dyDescent="0.35">
      <c r="A61" s="12" t="s">
        <v>129</v>
      </c>
    </row>
    <row r="63" spans="1:3" x14ac:dyDescent="0.3">
      <c r="A63" s="43" t="s">
        <v>130</v>
      </c>
      <c r="B63" s="44" t="s">
        <v>131</v>
      </c>
    </row>
    <row r="64" spans="1:3" x14ac:dyDescent="0.3">
      <c r="A64" s="41" t="s">
        <v>4</v>
      </c>
      <c r="B64" s="42">
        <v>2863126139.3100004</v>
      </c>
    </row>
    <row r="65" spans="1:7" x14ac:dyDescent="0.3">
      <c r="A65" s="23" t="s">
        <v>65</v>
      </c>
      <c r="B65" s="11">
        <v>1369524026.6300001</v>
      </c>
    </row>
    <row r="66" spans="1:7" x14ac:dyDescent="0.3">
      <c r="A66" s="23" t="s">
        <v>66</v>
      </c>
      <c r="B66" s="11">
        <v>1493602112.6800003</v>
      </c>
    </row>
    <row r="67" spans="1:7" x14ac:dyDescent="0.3">
      <c r="A67" s="41" t="s">
        <v>120</v>
      </c>
      <c r="B67" s="42">
        <v>550471907.6500001</v>
      </c>
    </row>
    <row r="68" spans="1:7" x14ac:dyDescent="0.3">
      <c r="A68" s="23" t="s">
        <v>65</v>
      </c>
      <c r="B68" s="11">
        <v>270422931.65000004</v>
      </c>
    </row>
    <row r="69" spans="1:7" x14ac:dyDescent="0.3">
      <c r="A69" s="23" t="s">
        <v>66</v>
      </c>
      <c r="B69" s="11">
        <v>280048976</v>
      </c>
    </row>
    <row r="70" spans="1:7" x14ac:dyDescent="0.3">
      <c r="A70" s="41" t="s">
        <v>121</v>
      </c>
      <c r="B70" s="42">
        <v>1389549828.3800001</v>
      </c>
    </row>
    <row r="71" spans="1:7" x14ac:dyDescent="0.3">
      <c r="A71" s="23" t="s">
        <v>65</v>
      </c>
      <c r="B71" s="11">
        <v>641129890.20000005</v>
      </c>
    </row>
    <row r="72" spans="1:7" x14ac:dyDescent="0.3">
      <c r="A72" s="23" t="s">
        <v>66</v>
      </c>
      <c r="B72" s="11">
        <v>748419938.18000007</v>
      </c>
    </row>
    <row r="73" spans="1:7" x14ac:dyDescent="0.3">
      <c r="A73" s="5" t="s">
        <v>7</v>
      </c>
      <c r="B73" s="13">
        <v>4803147875.3400002</v>
      </c>
    </row>
    <row r="75" spans="1:7" ht="18" x14ac:dyDescent="0.35">
      <c r="A75" s="12" t="s">
        <v>132</v>
      </c>
    </row>
    <row r="77" spans="1:7" x14ac:dyDescent="0.3">
      <c r="A77" s="14"/>
      <c r="B77" s="15">
        <v>43800</v>
      </c>
      <c r="C77" s="15">
        <v>44166</v>
      </c>
      <c r="D77" s="15">
        <v>44531</v>
      </c>
      <c r="E77" s="15">
        <v>44896</v>
      </c>
      <c r="F77" s="15">
        <v>45261</v>
      </c>
      <c r="G77" s="15">
        <v>45627</v>
      </c>
    </row>
    <row r="78" spans="1:7" x14ac:dyDescent="0.3">
      <c r="A78" s="14" t="s">
        <v>133</v>
      </c>
      <c r="B78" s="17">
        <v>1580.0712932400002</v>
      </c>
      <c r="C78" s="17">
        <v>1994</v>
      </c>
      <c r="D78" s="17">
        <v>3345</v>
      </c>
      <c r="E78" s="17">
        <v>4479</v>
      </c>
      <c r="F78" s="17">
        <v>5079</v>
      </c>
      <c r="G78" s="17">
        <v>4803</v>
      </c>
    </row>
    <row r="79" spans="1:7" x14ac:dyDescent="0.3">
      <c r="A79" s="14" t="s">
        <v>134</v>
      </c>
      <c r="B79" s="17">
        <v>807.52277608999998</v>
      </c>
      <c r="C79" s="17">
        <v>1332</v>
      </c>
      <c r="D79" s="17">
        <v>2253</v>
      </c>
      <c r="E79" s="17">
        <v>3471</v>
      </c>
      <c r="F79" s="33">
        <v>4066</v>
      </c>
      <c r="G79" s="17">
        <v>3844</v>
      </c>
    </row>
    <row r="80" spans="1:7" x14ac:dyDescent="0.3">
      <c r="A80" s="14" t="s">
        <v>135</v>
      </c>
      <c r="B80" s="17">
        <v>625</v>
      </c>
      <c r="C80" s="18">
        <v>894</v>
      </c>
      <c r="D80" s="18">
        <v>1154.51</v>
      </c>
      <c r="E80" s="6">
        <v>1339.36</v>
      </c>
      <c r="F80" s="33">
        <v>1739</v>
      </c>
      <c r="G80" s="18">
        <v>1534</v>
      </c>
    </row>
    <row r="81" spans="1:7" x14ac:dyDescent="0.3">
      <c r="A81" s="14" t="s">
        <v>136</v>
      </c>
      <c r="B81" s="17">
        <v>646.01822087200003</v>
      </c>
      <c r="C81" s="17">
        <v>1066</v>
      </c>
      <c r="D81" s="18">
        <v>1802</v>
      </c>
      <c r="E81" s="11">
        <v>2776.8</v>
      </c>
      <c r="F81" s="11">
        <v>3252.8</v>
      </c>
      <c r="G81" s="11">
        <v>3075.2000000000003</v>
      </c>
    </row>
    <row r="82" spans="1:7" x14ac:dyDescent="0.3">
      <c r="A82" s="14" t="s">
        <v>63</v>
      </c>
      <c r="B82" s="20">
        <v>0.77397197764034653</v>
      </c>
      <c r="C82" s="45">
        <v>0.67</v>
      </c>
      <c r="D82" s="46">
        <v>0.51</v>
      </c>
      <c r="E82" s="20">
        <v>0.38587150677038312</v>
      </c>
      <c r="F82" s="20">
        <v>0.42769306443679289</v>
      </c>
      <c r="G82" s="20">
        <v>0.39906347554630595</v>
      </c>
    </row>
    <row r="84" spans="1:7" ht="18" x14ac:dyDescent="0.3">
      <c r="A84" s="35" t="s">
        <v>137</v>
      </c>
    </row>
    <row r="86" spans="1:7" x14ac:dyDescent="0.3">
      <c r="A86" s="36" t="s">
        <v>78</v>
      </c>
      <c r="B86" s="48">
        <v>3.84</v>
      </c>
      <c r="C86" s="37" t="s">
        <v>69</v>
      </c>
    </row>
    <row r="87" spans="1:7" x14ac:dyDescent="0.3">
      <c r="A87" s="36" t="s">
        <v>79</v>
      </c>
      <c r="B87" s="48">
        <v>0.96</v>
      </c>
      <c r="C87" s="37" t="s">
        <v>69</v>
      </c>
    </row>
    <row r="88" spans="1:7" x14ac:dyDescent="0.3">
      <c r="A88" s="36" t="s">
        <v>70</v>
      </c>
      <c r="B88">
        <v>213</v>
      </c>
      <c r="C88" s="38" t="s">
        <v>71</v>
      </c>
    </row>
    <row r="89" spans="1:7" x14ac:dyDescent="0.3">
      <c r="A89" s="36" t="s">
        <v>72</v>
      </c>
      <c r="B89">
        <v>5.72</v>
      </c>
      <c r="C89" s="37" t="s">
        <v>73</v>
      </c>
    </row>
    <row r="90" spans="1:7" x14ac:dyDescent="0.3">
      <c r="A90" s="36" t="s">
        <v>74</v>
      </c>
      <c r="B90">
        <v>8.07</v>
      </c>
      <c r="C90" s="37" t="s">
        <v>73</v>
      </c>
    </row>
    <row r="91" spans="1:7" x14ac:dyDescent="0.3">
      <c r="A91" s="36" t="s">
        <v>138</v>
      </c>
      <c r="B91">
        <v>2.35</v>
      </c>
      <c r="C91" s="37" t="s">
        <v>73</v>
      </c>
    </row>
    <row r="92" spans="1:7" x14ac:dyDescent="0.3">
      <c r="A92" s="36" t="s">
        <v>81</v>
      </c>
      <c r="B92" s="47">
        <v>1.1100000000000001</v>
      </c>
      <c r="C92" s="37" t="s">
        <v>69</v>
      </c>
    </row>
    <row r="93" spans="1:7" x14ac:dyDescent="0.3">
      <c r="A93" s="39" t="s">
        <v>75</v>
      </c>
      <c r="B93" s="47">
        <v>652</v>
      </c>
      <c r="C93" s="37" t="s">
        <v>76</v>
      </c>
    </row>
    <row r="94" spans="1:7" x14ac:dyDescent="0.3">
      <c r="A94" s="39" t="s">
        <v>77</v>
      </c>
      <c r="B94" s="47">
        <v>458</v>
      </c>
      <c r="C94" s="37" t="s">
        <v>76</v>
      </c>
    </row>
    <row r="95" spans="1:7" x14ac:dyDescent="0.3">
      <c r="A95" t="s">
        <v>339</v>
      </c>
      <c r="B95" s="47">
        <v>4.12</v>
      </c>
      <c r="C95" s="37" t="s">
        <v>69</v>
      </c>
    </row>
    <row r="96" spans="1:7" x14ac:dyDescent="0.3">
      <c r="A96" s="23" t="s">
        <v>75</v>
      </c>
      <c r="B96" s="47">
        <v>2.76</v>
      </c>
      <c r="C96" s="37" t="s">
        <v>69</v>
      </c>
    </row>
    <row r="97" spans="1:3" x14ac:dyDescent="0.3">
      <c r="A97" s="23" t="s">
        <v>77</v>
      </c>
      <c r="B97" s="47">
        <v>1.36</v>
      </c>
      <c r="C97" s="37" t="s">
        <v>69</v>
      </c>
    </row>
    <row r="98" spans="1:3" x14ac:dyDescent="0.3">
      <c r="A98" s="138" t="s">
        <v>342</v>
      </c>
      <c r="B98" s="47">
        <v>1.01</v>
      </c>
      <c r="C98" s="37" t="s">
        <v>69</v>
      </c>
    </row>
  </sheetData>
  <mergeCells count="1">
    <mergeCell ref="C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7FFA-BBE9-46F8-9F04-4A0BA6ACCF9C}">
  <sheetPr codeName="Sheet6">
    <tabColor theme="4" tint="0.79998168889431442"/>
  </sheetPr>
  <dimension ref="A1:G50"/>
  <sheetViews>
    <sheetView workbookViewId="0">
      <selection activeCell="A34" sqref="A34"/>
    </sheetView>
  </sheetViews>
  <sheetFormatPr defaultColWidth="75.44140625" defaultRowHeight="14.4" x14ac:dyDescent="0.3"/>
  <cols>
    <col min="2" max="2" width="12.33203125" bestFit="1" customWidth="1"/>
    <col min="3" max="3" width="28.109375" bestFit="1" customWidth="1"/>
    <col min="4" max="4" width="22.6640625" bestFit="1" customWidth="1"/>
  </cols>
  <sheetData>
    <row r="1" spans="1:7" ht="18" x14ac:dyDescent="0.35">
      <c r="A1" s="1" t="s">
        <v>3</v>
      </c>
      <c r="D1" s="252" t="s">
        <v>0</v>
      </c>
      <c r="E1" s="251"/>
    </row>
    <row r="2" spans="1:7" x14ac:dyDescent="0.3">
      <c r="A2" s="2" t="s">
        <v>317</v>
      </c>
    </row>
    <row r="3" spans="1:7" x14ac:dyDescent="0.3">
      <c r="A3" s="2"/>
    </row>
    <row r="4" spans="1:7" ht="18" x14ac:dyDescent="0.35">
      <c r="A4" s="1" t="s">
        <v>319</v>
      </c>
    </row>
    <row r="6" spans="1:7" x14ac:dyDescent="0.3">
      <c r="A6" s="3" t="s">
        <v>324</v>
      </c>
      <c r="B6" s="3" t="s">
        <v>242</v>
      </c>
      <c r="C6" s="40" t="s">
        <v>11</v>
      </c>
      <c r="D6" s="40" t="s">
        <v>12</v>
      </c>
    </row>
    <row r="7" spans="1:7" x14ac:dyDescent="0.3">
      <c r="A7" s="4" t="s">
        <v>320</v>
      </c>
      <c r="B7">
        <v>10</v>
      </c>
      <c r="C7" s="11">
        <v>156582066.28999999</v>
      </c>
      <c r="D7" s="11">
        <v>422624756.68999994</v>
      </c>
    </row>
    <row r="8" spans="1:7" x14ac:dyDescent="0.3">
      <c r="A8" s="4" t="s">
        <v>321</v>
      </c>
      <c r="B8">
        <v>7</v>
      </c>
      <c r="C8" s="11">
        <v>59226595.270000003</v>
      </c>
      <c r="D8" s="11">
        <v>132336416.12</v>
      </c>
    </row>
    <row r="9" spans="1:7" x14ac:dyDescent="0.3">
      <c r="A9" s="4" t="s">
        <v>322</v>
      </c>
      <c r="B9">
        <v>4</v>
      </c>
      <c r="C9" s="11">
        <v>23840430.949999999</v>
      </c>
      <c r="D9" s="11">
        <v>70312078.620000005</v>
      </c>
    </row>
    <row r="10" spans="1:7" x14ac:dyDescent="0.3">
      <c r="A10" s="4" t="s">
        <v>323</v>
      </c>
      <c r="B10">
        <v>5</v>
      </c>
      <c r="C10" s="11">
        <v>8918083.459999999</v>
      </c>
      <c r="D10" s="11">
        <v>65796433.730000004</v>
      </c>
    </row>
    <row r="11" spans="1:7" x14ac:dyDescent="0.3">
      <c r="A11" s="5" t="s">
        <v>7</v>
      </c>
      <c r="B11" s="95">
        <v>26</v>
      </c>
      <c r="C11" s="13">
        <v>248567175.97</v>
      </c>
      <c r="D11" s="13">
        <v>691069685.16000009</v>
      </c>
      <c r="G11" s="11"/>
    </row>
    <row r="13" spans="1:7" ht="18" x14ac:dyDescent="0.35">
      <c r="A13" s="1" t="s">
        <v>325</v>
      </c>
    </row>
    <row r="14" spans="1:7" ht="18" x14ac:dyDescent="0.35">
      <c r="A14" s="1"/>
    </row>
    <row r="15" spans="1:7" x14ac:dyDescent="0.3">
      <c r="A15" s="3" t="s">
        <v>45</v>
      </c>
      <c r="B15" s="3" t="s">
        <v>242</v>
      </c>
      <c r="C15" s="9" t="s">
        <v>11</v>
      </c>
      <c r="D15" s="9" t="s">
        <v>12</v>
      </c>
    </row>
    <row r="16" spans="1:7" x14ac:dyDescent="0.3">
      <c r="A16" s="4" t="s">
        <v>14</v>
      </c>
      <c r="B16">
        <v>7</v>
      </c>
      <c r="C16" s="11">
        <v>-0.16999999999999998</v>
      </c>
      <c r="D16" s="11">
        <v>422504565.88999999</v>
      </c>
    </row>
    <row r="17" spans="1:4" x14ac:dyDescent="0.3">
      <c r="A17" s="4" t="s">
        <v>16</v>
      </c>
      <c r="B17">
        <v>3</v>
      </c>
      <c r="C17" s="11">
        <v>73634948.320000008</v>
      </c>
      <c r="D17" s="11">
        <v>130898410.59999999</v>
      </c>
    </row>
    <row r="18" spans="1:4" x14ac:dyDescent="0.3">
      <c r="A18" s="4" t="s">
        <v>107</v>
      </c>
      <c r="B18">
        <v>4</v>
      </c>
      <c r="C18" s="11">
        <v>17226383.859999999</v>
      </c>
      <c r="D18" s="11">
        <v>80851951.789999992</v>
      </c>
    </row>
    <row r="19" spans="1:4" x14ac:dyDescent="0.3">
      <c r="A19" s="4" t="s">
        <v>37</v>
      </c>
      <c r="B19">
        <v>2</v>
      </c>
      <c r="C19" s="11">
        <v>0</v>
      </c>
      <c r="D19" s="11">
        <v>23827179</v>
      </c>
    </row>
    <row r="20" spans="1:4" x14ac:dyDescent="0.3">
      <c r="A20" s="4" t="s">
        <v>17</v>
      </c>
      <c r="B20">
        <v>4</v>
      </c>
      <c r="C20" s="11">
        <v>1123777.5</v>
      </c>
      <c r="D20" s="11">
        <v>17038281.359999999</v>
      </c>
    </row>
    <row r="21" spans="1:4" x14ac:dyDescent="0.3">
      <c r="A21" s="4" t="s">
        <v>15</v>
      </c>
      <c r="B21">
        <v>1</v>
      </c>
      <c r="C21" s="11">
        <v>0</v>
      </c>
      <c r="D21" s="11">
        <v>10539026.280000001</v>
      </c>
    </row>
    <row r="22" spans="1:4" x14ac:dyDescent="0.3">
      <c r="A22" s="4" t="s">
        <v>25</v>
      </c>
      <c r="B22">
        <v>1</v>
      </c>
      <c r="C22" s="11">
        <v>0</v>
      </c>
      <c r="D22" s="11">
        <v>3522222.25</v>
      </c>
    </row>
    <row r="23" spans="1:4" x14ac:dyDescent="0.3">
      <c r="A23" s="4" t="s">
        <v>42</v>
      </c>
      <c r="B23">
        <v>1</v>
      </c>
      <c r="C23" s="11">
        <v>0</v>
      </c>
      <c r="D23" s="11">
        <v>1767857.19</v>
      </c>
    </row>
    <row r="24" spans="1:4" x14ac:dyDescent="0.3">
      <c r="A24" s="4" t="s">
        <v>21</v>
      </c>
      <c r="B24">
        <v>1</v>
      </c>
      <c r="C24" s="11">
        <v>9851000</v>
      </c>
      <c r="D24" s="11">
        <v>120190.8</v>
      </c>
    </row>
    <row r="25" spans="1:4" x14ac:dyDescent="0.3">
      <c r="A25" s="4" t="s">
        <v>24</v>
      </c>
      <c r="B25">
        <v>1</v>
      </c>
      <c r="C25" s="11">
        <v>105000000</v>
      </c>
      <c r="D25" s="11">
        <v>0</v>
      </c>
    </row>
    <row r="26" spans="1:4" x14ac:dyDescent="0.3">
      <c r="A26" s="4" t="s">
        <v>35</v>
      </c>
      <c r="B26">
        <v>1</v>
      </c>
      <c r="C26" s="11">
        <v>41731066.460000001</v>
      </c>
      <c r="D26" s="11">
        <v>0</v>
      </c>
    </row>
    <row r="27" spans="1:4" x14ac:dyDescent="0.3">
      <c r="A27" s="5" t="s">
        <v>7</v>
      </c>
      <c r="B27" s="95">
        <v>26</v>
      </c>
      <c r="C27" s="13">
        <v>248567175.97</v>
      </c>
      <c r="D27" s="13">
        <v>691069685.16000021</v>
      </c>
    </row>
    <row r="28" spans="1:4" ht="18" x14ac:dyDescent="0.35">
      <c r="A28" s="1"/>
    </row>
    <row r="29" spans="1:4" ht="18" x14ac:dyDescent="0.35">
      <c r="A29" s="12" t="s">
        <v>326</v>
      </c>
    </row>
    <row r="30" spans="1:4" ht="18" x14ac:dyDescent="0.35">
      <c r="A30" s="1"/>
    </row>
    <row r="31" spans="1:4" x14ac:dyDescent="0.3">
      <c r="A31" s="3" t="s">
        <v>57</v>
      </c>
      <c r="B31" s="3" t="s">
        <v>242</v>
      </c>
      <c r="C31" s="9" t="s">
        <v>11</v>
      </c>
      <c r="D31" s="9" t="s">
        <v>12</v>
      </c>
    </row>
    <row r="32" spans="1:4" x14ac:dyDescent="0.3">
      <c r="A32" s="4" t="s">
        <v>49</v>
      </c>
      <c r="B32">
        <v>10</v>
      </c>
      <c r="C32" s="11">
        <v>156582066.28999999</v>
      </c>
      <c r="D32" s="11">
        <v>422624756.68999994</v>
      </c>
    </row>
    <row r="33" spans="1:4" x14ac:dyDescent="0.3">
      <c r="A33" s="4" t="s">
        <v>55</v>
      </c>
      <c r="B33">
        <v>16</v>
      </c>
      <c r="C33" s="11">
        <v>91985109.680000007</v>
      </c>
      <c r="D33" s="11">
        <v>268444928.47000003</v>
      </c>
    </row>
    <row r="34" spans="1:4" x14ac:dyDescent="0.3">
      <c r="A34" s="5" t="s">
        <v>7</v>
      </c>
      <c r="B34" s="95">
        <v>26</v>
      </c>
      <c r="C34" s="13">
        <v>248567175.97</v>
      </c>
      <c r="D34" s="13">
        <v>691069685.15999997</v>
      </c>
    </row>
    <row r="35" spans="1:4" ht="18" x14ac:dyDescent="0.35">
      <c r="A35" s="1"/>
    </row>
    <row r="36" spans="1:4" ht="18" x14ac:dyDescent="0.3">
      <c r="A36" s="35" t="s">
        <v>327</v>
      </c>
    </row>
    <row r="37" spans="1:4" ht="18" x14ac:dyDescent="0.35">
      <c r="A37" s="1"/>
    </row>
    <row r="38" spans="1:4" x14ac:dyDescent="0.3">
      <c r="A38" t="s">
        <v>78</v>
      </c>
      <c r="B38">
        <v>691</v>
      </c>
      <c r="C38" t="s">
        <v>76</v>
      </c>
    </row>
    <row r="39" spans="1:4" x14ac:dyDescent="0.3">
      <c r="A39" t="s">
        <v>79</v>
      </c>
      <c r="B39">
        <v>249</v>
      </c>
      <c r="C39" t="s">
        <v>76</v>
      </c>
    </row>
    <row r="40" spans="1:4" x14ac:dyDescent="0.3">
      <c r="A40" t="s">
        <v>70</v>
      </c>
      <c r="B40">
        <v>26</v>
      </c>
      <c r="C40" t="s">
        <v>71</v>
      </c>
    </row>
    <row r="41" spans="1:4" x14ac:dyDescent="0.3">
      <c r="A41" t="s">
        <v>72</v>
      </c>
      <c r="B41">
        <v>7</v>
      </c>
      <c r="C41" t="s">
        <v>73</v>
      </c>
    </row>
    <row r="42" spans="1:4" x14ac:dyDescent="0.3">
      <c r="A42" t="s">
        <v>74</v>
      </c>
      <c r="B42">
        <v>11.2</v>
      </c>
      <c r="C42" t="s">
        <v>73</v>
      </c>
    </row>
    <row r="43" spans="1:4" x14ac:dyDescent="0.3">
      <c r="A43" t="s">
        <v>213</v>
      </c>
      <c r="B43">
        <v>4.2</v>
      </c>
      <c r="C43" t="s">
        <v>73</v>
      </c>
    </row>
    <row r="44" spans="1:4" x14ac:dyDescent="0.3">
      <c r="A44" t="s">
        <v>81</v>
      </c>
      <c r="B44">
        <v>317</v>
      </c>
      <c r="C44" t="s">
        <v>76</v>
      </c>
    </row>
    <row r="45" spans="1:4" x14ac:dyDescent="0.3">
      <c r="A45" s="39" t="s">
        <v>75</v>
      </c>
      <c r="B45">
        <v>112</v>
      </c>
      <c r="C45" t="s">
        <v>76</v>
      </c>
    </row>
    <row r="46" spans="1:4" x14ac:dyDescent="0.3">
      <c r="A46" s="39" t="s">
        <v>77</v>
      </c>
      <c r="B46">
        <v>205</v>
      </c>
      <c r="C46" t="s">
        <v>76</v>
      </c>
    </row>
    <row r="47" spans="1:4" x14ac:dyDescent="0.3">
      <c r="A47" t="s">
        <v>339</v>
      </c>
      <c r="B47">
        <v>471</v>
      </c>
      <c r="C47" t="s">
        <v>76</v>
      </c>
    </row>
    <row r="48" spans="1:4" x14ac:dyDescent="0.3">
      <c r="A48" s="23" t="s">
        <v>75</v>
      </c>
      <c r="B48">
        <v>203</v>
      </c>
      <c r="C48" t="s">
        <v>76</v>
      </c>
    </row>
    <row r="49" spans="1:3" x14ac:dyDescent="0.3">
      <c r="A49" s="23" t="s">
        <v>77</v>
      </c>
      <c r="B49">
        <v>269</v>
      </c>
      <c r="C49" t="s">
        <v>76</v>
      </c>
    </row>
    <row r="50" spans="1:3" x14ac:dyDescent="0.3">
      <c r="A50" s="138" t="s">
        <v>342</v>
      </c>
      <c r="B50">
        <v>0</v>
      </c>
      <c r="C50" t="s">
        <v>76</v>
      </c>
    </row>
  </sheetData>
  <mergeCells count="1">
    <mergeCell ref="D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A11E-81F2-4F04-ACBD-EEE19F9410E2}">
  <sheetPr codeName="Sheet7">
    <tabColor theme="4" tint="0.79998168889431442"/>
  </sheetPr>
  <dimension ref="A1:J42"/>
  <sheetViews>
    <sheetView workbookViewId="0">
      <selection activeCell="A37" sqref="A37"/>
    </sheetView>
  </sheetViews>
  <sheetFormatPr defaultColWidth="38.33203125" defaultRowHeight="14.4" x14ac:dyDescent="0.3"/>
  <cols>
    <col min="1" max="1" width="43" bestFit="1" customWidth="1"/>
    <col min="2" max="2" width="15.33203125" bestFit="1" customWidth="1"/>
    <col min="3" max="3" width="16.44140625" bestFit="1" customWidth="1"/>
  </cols>
  <sheetData>
    <row r="1" spans="1:10" ht="18" x14ac:dyDescent="0.35">
      <c r="A1" s="1" t="s">
        <v>524</v>
      </c>
      <c r="E1" s="1" t="s">
        <v>0</v>
      </c>
      <c r="G1" s="1"/>
    </row>
    <row r="2" spans="1:10" ht="18" x14ac:dyDescent="0.35">
      <c r="A2" s="2" t="s">
        <v>439</v>
      </c>
      <c r="D2" s="1"/>
      <c r="G2" s="1"/>
    </row>
    <row r="3" spans="1:10" ht="18" x14ac:dyDescent="0.35">
      <c r="A3" s="1"/>
    </row>
    <row r="4" spans="1:10" ht="18" x14ac:dyDescent="0.35">
      <c r="A4" s="1" t="s">
        <v>513</v>
      </c>
    </row>
    <row r="5" spans="1:10" ht="18" x14ac:dyDescent="0.35">
      <c r="A5" s="1"/>
    </row>
    <row r="6" spans="1:10" x14ac:dyDescent="0.3">
      <c r="A6" s="5" t="s">
        <v>506</v>
      </c>
      <c r="B6" s="5" t="s">
        <v>151</v>
      </c>
      <c r="C6" s="5" t="s">
        <v>152</v>
      </c>
      <c r="D6" s="5" t="s">
        <v>150</v>
      </c>
      <c r="E6" s="5" t="s">
        <v>153</v>
      </c>
      <c r="F6" s="5" t="s">
        <v>149</v>
      </c>
      <c r="G6" s="5" t="s">
        <v>154</v>
      </c>
      <c r="H6" s="5" t="s">
        <v>148</v>
      </c>
      <c r="I6" s="5" t="s">
        <v>51</v>
      </c>
      <c r="J6" s="5" t="s">
        <v>505</v>
      </c>
    </row>
    <row r="7" spans="1:10" x14ac:dyDescent="0.3">
      <c r="A7" s="238" t="s">
        <v>27</v>
      </c>
      <c r="B7" s="247">
        <v>2632033.1052040607</v>
      </c>
      <c r="C7" s="247">
        <v>3955397.3770680726</v>
      </c>
      <c r="D7" s="247">
        <v>3585461.3463846925</v>
      </c>
      <c r="E7" s="247">
        <v>2289222.4386154595</v>
      </c>
      <c r="F7" s="247">
        <v>4526313.9795854269</v>
      </c>
      <c r="G7" s="247">
        <v>1737044.2185934151</v>
      </c>
      <c r="H7" s="247">
        <v>8023381.2108661048</v>
      </c>
      <c r="I7" s="247">
        <v>943994.18637610006</v>
      </c>
      <c r="J7" s="240">
        <v>27692847.862693332</v>
      </c>
    </row>
    <row r="8" spans="1:10" x14ac:dyDescent="0.3">
      <c r="A8" s="238" t="s">
        <v>23</v>
      </c>
      <c r="B8" s="247">
        <v>170773.79653072578</v>
      </c>
      <c r="C8" s="247">
        <v>0</v>
      </c>
      <c r="D8" s="247">
        <v>38977.953559526803</v>
      </c>
      <c r="E8" s="247">
        <v>0</v>
      </c>
      <c r="F8" s="247">
        <v>119332.85782028355</v>
      </c>
      <c r="G8" s="247">
        <v>0</v>
      </c>
      <c r="H8" s="247">
        <v>421015.49837902753</v>
      </c>
      <c r="I8" s="247">
        <v>89209.893710436299</v>
      </c>
      <c r="J8" s="240">
        <v>839310</v>
      </c>
    </row>
    <row r="9" spans="1:10" x14ac:dyDescent="0.3">
      <c r="A9" s="238" t="s">
        <v>21</v>
      </c>
      <c r="B9" s="247">
        <v>621337.93471309135</v>
      </c>
      <c r="C9" s="247">
        <v>603311.26357893494</v>
      </c>
      <c r="D9" s="247">
        <v>3538738.7925859788</v>
      </c>
      <c r="E9" s="247">
        <v>23930.707270548322</v>
      </c>
      <c r="F9" s="247">
        <v>281121.36682643561</v>
      </c>
      <c r="G9" s="247">
        <v>10798.826998961749</v>
      </c>
      <c r="H9" s="247">
        <v>541031.32370885136</v>
      </c>
      <c r="I9" s="247">
        <v>970080.54431719775</v>
      </c>
      <c r="J9" s="240">
        <v>6590350.7600000007</v>
      </c>
    </row>
    <row r="10" spans="1:10" x14ac:dyDescent="0.3">
      <c r="A10" s="238" t="s">
        <v>40</v>
      </c>
      <c r="B10" s="247">
        <v>1953035.3307974522</v>
      </c>
      <c r="C10" s="247">
        <v>59019.796883319737</v>
      </c>
      <c r="D10" s="247">
        <v>1234124.6350656091</v>
      </c>
      <c r="E10" s="247">
        <v>126545.11020351853</v>
      </c>
      <c r="F10" s="247">
        <v>1728732.4699336994</v>
      </c>
      <c r="G10" s="247">
        <v>440177.04113445396</v>
      </c>
      <c r="H10" s="247">
        <v>2341874.0446833177</v>
      </c>
      <c r="I10" s="247">
        <v>557533.57129862905</v>
      </c>
      <c r="J10" s="240">
        <v>8441042</v>
      </c>
    </row>
    <row r="11" spans="1:10" x14ac:dyDescent="0.3">
      <c r="A11" s="238" t="s">
        <v>33</v>
      </c>
      <c r="B11" s="247">
        <v>510767</v>
      </c>
      <c r="C11" s="247">
        <v>1642772</v>
      </c>
      <c r="D11" s="247">
        <v>2343543</v>
      </c>
      <c r="E11" s="247">
        <v>0</v>
      </c>
      <c r="F11" s="247">
        <v>4108760.0000000005</v>
      </c>
      <c r="G11" s="247">
        <v>118712</v>
      </c>
      <c r="H11" s="247">
        <v>3818760.0000000005</v>
      </c>
      <c r="I11" s="247">
        <v>2072786</v>
      </c>
      <c r="J11" s="240">
        <v>14616100</v>
      </c>
    </row>
    <row r="12" spans="1:10" x14ac:dyDescent="0.3">
      <c r="A12" s="238" t="s">
        <v>15</v>
      </c>
      <c r="B12" s="247">
        <v>8851617.3942077681</v>
      </c>
      <c r="C12" s="247">
        <v>4102595.1011023591</v>
      </c>
      <c r="D12" s="247">
        <v>85994892.090761006</v>
      </c>
      <c r="E12" s="247">
        <v>3688638.5256418432</v>
      </c>
      <c r="F12" s="247">
        <v>11214362.040773926</v>
      </c>
      <c r="G12" s="247">
        <v>103133.85925359152</v>
      </c>
      <c r="H12" s="247">
        <v>45135470.214444138</v>
      </c>
      <c r="I12" s="247">
        <v>5309644.3038153742</v>
      </c>
      <c r="J12" s="240">
        <v>164400353.53</v>
      </c>
    </row>
    <row r="13" spans="1:10" x14ac:dyDescent="0.3">
      <c r="A13" s="238" t="s">
        <v>37</v>
      </c>
      <c r="B13" s="247">
        <v>3675193.2673867308</v>
      </c>
      <c r="C13" s="247">
        <v>1839542.7509420959</v>
      </c>
      <c r="D13" s="247">
        <v>2899253.5724245631</v>
      </c>
      <c r="E13" s="247">
        <v>401527.46856378851</v>
      </c>
      <c r="F13" s="247">
        <v>9664928.7478950098</v>
      </c>
      <c r="G13" s="247">
        <v>0</v>
      </c>
      <c r="H13" s="247">
        <v>510332.32943001814</v>
      </c>
      <c r="I13" s="247">
        <v>967247.83335779398</v>
      </c>
      <c r="J13" s="240">
        <v>19958025.969999999</v>
      </c>
    </row>
    <row r="14" spans="1:10" x14ac:dyDescent="0.3">
      <c r="A14" s="238" t="s">
        <v>24</v>
      </c>
      <c r="B14" s="247">
        <v>1983630.291653495</v>
      </c>
      <c r="C14" s="247">
        <v>729449.12777679123</v>
      </c>
      <c r="D14" s="247">
        <v>2881909.4862050205</v>
      </c>
      <c r="E14" s="247">
        <v>160150.38542611225</v>
      </c>
      <c r="F14" s="247">
        <v>7895211.4877144536</v>
      </c>
      <c r="G14" s="247">
        <v>215.97198797609607</v>
      </c>
      <c r="H14" s="247">
        <v>7694635.0340622449</v>
      </c>
      <c r="I14" s="247">
        <v>1247510.3851739049</v>
      </c>
      <c r="J14" s="240">
        <v>22592712.169999998</v>
      </c>
    </row>
    <row r="15" spans="1:10" x14ac:dyDescent="0.3">
      <c r="A15" s="238" t="s">
        <v>31</v>
      </c>
      <c r="B15" s="247">
        <v>19601488.204944607</v>
      </c>
      <c r="C15" s="247">
        <v>4126177.0934220669</v>
      </c>
      <c r="D15" s="247">
        <v>14661182.166974064</v>
      </c>
      <c r="E15" s="247">
        <v>13676177.258252833</v>
      </c>
      <c r="F15" s="247">
        <v>31701432.246812798</v>
      </c>
      <c r="G15" s="247">
        <v>717840.02269033878</v>
      </c>
      <c r="H15" s="247">
        <v>11754902.69853789</v>
      </c>
      <c r="I15" s="247">
        <v>2282684.5983654084</v>
      </c>
      <c r="J15" s="240">
        <v>98521884.289999992</v>
      </c>
    </row>
    <row r="16" spans="1:10" x14ac:dyDescent="0.3">
      <c r="A16" s="238" t="s">
        <v>43</v>
      </c>
      <c r="B16" s="247">
        <v>13500324.559694331</v>
      </c>
      <c r="C16" s="247">
        <v>423300.95732237148</v>
      </c>
      <c r="D16" s="247">
        <v>1263367.1605451689</v>
      </c>
      <c r="E16" s="247">
        <v>0</v>
      </c>
      <c r="F16" s="247">
        <v>3948677.6490207743</v>
      </c>
      <c r="G16" s="247">
        <v>0</v>
      </c>
      <c r="H16" s="247">
        <v>4367428.4167044004</v>
      </c>
      <c r="I16" s="247">
        <v>10130.256712953898</v>
      </c>
      <c r="J16" s="240">
        <v>23513229.000000004</v>
      </c>
    </row>
    <row r="17" spans="1:10" x14ac:dyDescent="0.3">
      <c r="A17" s="238" t="s">
        <v>36</v>
      </c>
      <c r="B17" s="247">
        <v>2250956.4188762722</v>
      </c>
      <c r="C17" s="247">
        <v>708900.7174687814</v>
      </c>
      <c r="D17" s="247">
        <v>930728.61397514271</v>
      </c>
      <c r="E17" s="247">
        <v>5775.3406897567929</v>
      </c>
      <c r="F17" s="247">
        <v>1570210.9985948657</v>
      </c>
      <c r="G17" s="247">
        <v>0</v>
      </c>
      <c r="H17" s="247">
        <v>2563615.1781875826</v>
      </c>
      <c r="I17" s="247">
        <v>3002776.5722075985</v>
      </c>
      <c r="J17" s="240">
        <v>11032963.84</v>
      </c>
    </row>
    <row r="18" spans="1:10" x14ac:dyDescent="0.3">
      <c r="A18" s="238" t="s">
        <v>35</v>
      </c>
      <c r="B18" s="247">
        <v>449770.05799259892</v>
      </c>
      <c r="C18" s="247">
        <v>2578255.3914731136</v>
      </c>
      <c r="D18" s="247">
        <v>793418.35487330495</v>
      </c>
      <c r="E18" s="247">
        <v>101791.85316572811</v>
      </c>
      <c r="F18" s="247">
        <v>7653977.8001786945</v>
      </c>
      <c r="G18" s="247">
        <v>0</v>
      </c>
      <c r="H18" s="247">
        <v>2564207.0950810658</v>
      </c>
      <c r="I18" s="247">
        <v>4787752.2072354965</v>
      </c>
      <c r="J18" s="240">
        <v>18929172.760000002</v>
      </c>
    </row>
    <row r="19" spans="1:10" x14ac:dyDescent="0.3">
      <c r="A19" s="238" t="s">
        <v>41</v>
      </c>
      <c r="B19" s="247">
        <v>1154781.2557697252</v>
      </c>
      <c r="C19" s="247">
        <v>667484.67235960613</v>
      </c>
      <c r="D19" s="247">
        <v>217497.47879576348</v>
      </c>
      <c r="E19" s="247">
        <v>0</v>
      </c>
      <c r="F19" s="247">
        <v>3801757.7338729007</v>
      </c>
      <c r="G19" s="247">
        <v>711431.12262511125</v>
      </c>
      <c r="H19" s="247">
        <v>973954.22364768246</v>
      </c>
      <c r="I19" s="247">
        <v>384041.53243847133</v>
      </c>
      <c r="J19" s="240">
        <v>7910948.0195092605</v>
      </c>
    </row>
    <row r="20" spans="1:10" x14ac:dyDescent="0.3">
      <c r="A20" s="238" t="s">
        <v>25</v>
      </c>
      <c r="B20" s="247">
        <v>763048.53243878088</v>
      </c>
      <c r="C20" s="247">
        <v>483507.2488170095</v>
      </c>
      <c r="D20" s="247">
        <v>439019.4582996993</v>
      </c>
      <c r="E20" s="247">
        <v>0</v>
      </c>
      <c r="F20" s="247">
        <v>87583.74951677135</v>
      </c>
      <c r="G20" s="247">
        <v>0</v>
      </c>
      <c r="H20" s="247">
        <v>382832.31042957952</v>
      </c>
      <c r="I20" s="247">
        <v>431700.70049815945</v>
      </c>
      <c r="J20" s="240">
        <v>2587692</v>
      </c>
    </row>
    <row r="21" spans="1:10" x14ac:dyDescent="0.3">
      <c r="A21" s="238" t="s">
        <v>42</v>
      </c>
      <c r="B21" s="247">
        <v>284535.29183429776</v>
      </c>
      <c r="C21" s="247">
        <v>751554.90224117762</v>
      </c>
      <c r="D21" s="247">
        <v>4138043.2994098407</v>
      </c>
      <c r="E21" s="247">
        <v>0</v>
      </c>
      <c r="F21" s="247">
        <v>940841.24496062146</v>
      </c>
      <c r="G21" s="247">
        <v>525109.44375100371</v>
      </c>
      <c r="H21" s="247">
        <v>1895415.8257655513</v>
      </c>
      <c r="I21" s="247">
        <v>2371375.0144889643</v>
      </c>
      <c r="J21" s="240">
        <v>10906875.022451457</v>
      </c>
    </row>
    <row r="22" spans="1:10" x14ac:dyDescent="0.3">
      <c r="A22" s="238" t="s">
        <v>16</v>
      </c>
      <c r="B22" s="247">
        <v>0</v>
      </c>
      <c r="C22" s="247">
        <v>0</v>
      </c>
      <c r="D22" s="247">
        <v>0</v>
      </c>
      <c r="E22" s="247">
        <v>0</v>
      </c>
      <c r="F22" s="247">
        <v>1223889</v>
      </c>
      <c r="G22" s="247">
        <v>0</v>
      </c>
      <c r="H22" s="247">
        <v>0</v>
      </c>
      <c r="I22" s="247">
        <v>0</v>
      </c>
      <c r="J22" s="240">
        <v>1223889</v>
      </c>
    </row>
    <row r="23" spans="1:10" x14ac:dyDescent="0.3">
      <c r="A23" s="238" t="s">
        <v>18</v>
      </c>
      <c r="B23" s="247">
        <v>9047641.0544265341</v>
      </c>
      <c r="C23" s="247">
        <v>7808524.4939637091</v>
      </c>
      <c r="D23" s="247">
        <v>6547328.3666363647</v>
      </c>
      <c r="E23" s="247">
        <v>5315920.9210179793</v>
      </c>
      <c r="F23" s="247">
        <v>3207028.9634914915</v>
      </c>
      <c r="G23" s="247">
        <v>98105.273242856594</v>
      </c>
      <c r="H23" s="247">
        <v>7302201.5080772275</v>
      </c>
      <c r="I23" s="247">
        <v>8830271.3491438366</v>
      </c>
      <c r="J23" s="240">
        <v>48157021.930000007</v>
      </c>
    </row>
    <row r="24" spans="1:10" x14ac:dyDescent="0.3">
      <c r="A24" s="238" t="s">
        <v>19</v>
      </c>
      <c r="B24" s="247">
        <v>45746401.874856465</v>
      </c>
      <c r="C24" s="247">
        <v>18037733.452336274</v>
      </c>
      <c r="D24" s="247">
        <v>61193351.179142572</v>
      </c>
      <c r="E24" s="247">
        <v>334575.65705641912</v>
      </c>
      <c r="F24" s="247">
        <v>30945504.702551041</v>
      </c>
      <c r="G24" s="247">
        <v>407865.61697395792</v>
      </c>
      <c r="H24" s="247">
        <v>38914778.539859131</v>
      </c>
      <c r="I24" s="247">
        <v>27567949.337224148</v>
      </c>
      <c r="J24" s="240">
        <v>223148160.36000004</v>
      </c>
    </row>
    <row r="25" spans="1:10" x14ac:dyDescent="0.3">
      <c r="A25" s="238" t="s">
        <v>26</v>
      </c>
      <c r="B25" s="247">
        <v>2107716.935203596</v>
      </c>
      <c r="C25" s="247">
        <v>0</v>
      </c>
      <c r="D25" s="247">
        <v>136509.05370427549</v>
      </c>
      <c r="E25" s="247">
        <v>0</v>
      </c>
      <c r="F25" s="247">
        <v>1761716.2030804497</v>
      </c>
      <c r="G25" s="247">
        <v>0</v>
      </c>
      <c r="H25" s="247">
        <v>742578.9780116789</v>
      </c>
      <c r="I25" s="247">
        <v>0</v>
      </c>
      <c r="J25" s="240">
        <v>4748521.17</v>
      </c>
    </row>
    <row r="26" spans="1:10" x14ac:dyDescent="0.3">
      <c r="A26" s="238" t="s">
        <v>30</v>
      </c>
      <c r="B26" s="247">
        <v>1969420.798328799</v>
      </c>
      <c r="C26" s="247">
        <v>930927.74287579185</v>
      </c>
      <c r="D26" s="247">
        <v>2370668.2225782755</v>
      </c>
      <c r="E26" s="247">
        <v>0</v>
      </c>
      <c r="F26" s="247">
        <v>4637390.5905028898</v>
      </c>
      <c r="G26" s="247">
        <v>521740.1192144067</v>
      </c>
      <c r="H26" s="247">
        <v>5867651.5708791716</v>
      </c>
      <c r="I26" s="247">
        <v>312549.81375730032</v>
      </c>
      <c r="J26" s="240">
        <v>16610348.858136635</v>
      </c>
    </row>
    <row r="27" spans="1:10" x14ac:dyDescent="0.3">
      <c r="A27" s="238" t="s">
        <v>14</v>
      </c>
      <c r="B27" s="247">
        <v>4355688.4541777195</v>
      </c>
      <c r="C27" s="247">
        <v>2895726.0521669695</v>
      </c>
      <c r="D27" s="247">
        <v>17921910.608364254</v>
      </c>
      <c r="E27" s="247">
        <v>378355.2766854277</v>
      </c>
      <c r="F27" s="247">
        <v>6762339.4496706584</v>
      </c>
      <c r="G27" s="247">
        <v>752917.42535882466</v>
      </c>
      <c r="H27" s="247">
        <v>17398649.338505771</v>
      </c>
      <c r="I27" s="247">
        <v>1211416.3950703777</v>
      </c>
      <c r="J27" s="240">
        <v>51677003</v>
      </c>
    </row>
    <row r="28" spans="1:10" x14ac:dyDescent="0.3">
      <c r="A28" s="238" t="s">
        <v>22</v>
      </c>
      <c r="B28" s="247">
        <v>18203665.896203808</v>
      </c>
      <c r="C28" s="247">
        <v>604496.8991743183</v>
      </c>
      <c r="D28" s="247">
        <v>1945175.6395592184</v>
      </c>
      <c r="E28" s="247">
        <v>0</v>
      </c>
      <c r="F28" s="247">
        <v>1159476.3641410645</v>
      </c>
      <c r="G28" s="247">
        <v>72182.471418335161</v>
      </c>
      <c r="H28" s="247">
        <v>5703905.7231353456</v>
      </c>
      <c r="I28" s="247">
        <v>2831087.4663679097</v>
      </c>
      <c r="J28" s="240">
        <v>30519990.460000001</v>
      </c>
    </row>
    <row r="29" spans="1:10" x14ac:dyDescent="0.3">
      <c r="A29" s="238" t="s">
        <v>17</v>
      </c>
      <c r="B29" s="247">
        <v>1999854.4734083998</v>
      </c>
      <c r="C29" s="247">
        <v>2693211.4972100127</v>
      </c>
      <c r="D29" s="247">
        <v>10871083.287108086</v>
      </c>
      <c r="E29" s="247">
        <v>1134509.0336356719</v>
      </c>
      <c r="F29" s="247">
        <v>6777026.9544677213</v>
      </c>
      <c r="G29" s="247">
        <v>12311574.010467801</v>
      </c>
      <c r="H29" s="247">
        <v>19339977.388120022</v>
      </c>
      <c r="I29" s="247">
        <v>1004550.2236720565</v>
      </c>
      <c r="J29" s="240">
        <v>56131786.868089773</v>
      </c>
    </row>
    <row r="30" spans="1:10" x14ac:dyDescent="0.3">
      <c r="A30" s="241" t="s">
        <v>505</v>
      </c>
      <c r="B30" s="247">
        <v>141833681.92864925</v>
      </c>
      <c r="C30" s="247">
        <v>55641888.538182773</v>
      </c>
      <c r="D30" s="247">
        <v>225946183.76695243</v>
      </c>
      <c r="E30" s="247">
        <v>27637119.976225082</v>
      </c>
      <c r="F30" s="247">
        <v>145717616.60141197</v>
      </c>
      <c r="G30" s="247">
        <v>18528847.423711035</v>
      </c>
      <c r="H30" s="247">
        <v>188258598.45051581</v>
      </c>
      <c r="I30" s="247">
        <v>67186292.185232118</v>
      </c>
      <c r="J30" s="239">
        <v>870750228.87088048</v>
      </c>
    </row>
    <row r="31" spans="1:10" s="246" customFormat="1" x14ac:dyDescent="0.3">
      <c r="A31" s="244"/>
      <c r="B31" s="245">
        <v>0.16288675813794257</v>
      </c>
      <c r="C31" s="245">
        <v>6.3901089765241573E-2</v>
      </c>
      <c r="D31" s="245">
        <v>0.25948449541028712</v>
      </c>
      <c r="E31" s="245">
        <v>3.173943463909587E-2</v>
      </c>
      <c r="F31" s="245">
        <v>0.16734720447948312</v>
      </c>
      <c r="G31" s="245">
        <v>2.1279176059175738E-2</v>
      </c>
      <c r="H31" s="245">
        <v>0.21620275505943254</v>
      </c>
      <c r="I31" s="245">
        <v>7.7159086449341441E-2</v>
      </c>
      <c r="J31" s="245">
        <v>1</v>
      </c>
    </row>
    <row r="32" spans="1:10" ht="18" x14ac:dyDescent="0.35">
      <c r="A32" s="1"/>
    </row>
    <row r="33" spans="1:3" ht="18" x14ac:dyDescent="0.3">
      <c r="A33" s="35" t="s">
        <v>516</v>
      </c>
    </row>
    <row r="34" spans="1:3" ht="18" x14ac:dyDescent="0.3">
      <c r="A34" s="35"/>
    </row>
    <row r="35" spans="1:3" x14ac:dyDescent="0.3">
      <c r="A35" t="s">
        <v>156</v>
      </c>
      <c r="B35" s="50">
        <v>1879</v>
      </c>
      <c r="C35" t="s">
        <v>157</v>
      </c>
    </row>
    <row r="36" spans="1:3" x14ac:dyDescent="0.3">
      <c r="A36" t="s">
        <v>158</v>
      </c>
      <c r="B36" s="50">
        <v>871</v>
      </c>
      <c r="C36" t="s">
        <v>157</v>
      </c>
    </row>
    <row r="37" spans="1:3" x14ac:dyDescent="0.3">
      <c r="A37" t="s">
        <v>523</v>
      </c>
      <c r="B37" s="51">
        <v>100</v>
      </c>
      <c r="C37" t="s">
        <v>71</v>
      </c>
    </row>
    <row r="38" spans="1:3" x14ac:dyDescent="0.3">
      <c r="A38" t="s">
        <v>159</v>
      </c>
      <c r="B38" s="51">
        <v>210</v>
      </c>
      <c r="C38" t="s">
        <v>71</v>
      </c>
    </row>
    <row r="39" spans="1:3" x14ac:dyDescent="0.3">
      <c r="A39" t="s">
        <v>160</v>
      </c>
      <c r="B39" s="51" t="s">
        <v>161</v>
      </c>
    </row>
    <row r="40" spans="1:3" x14ac:dyDescent="0.3">
      <c r="A40" s="26" t="s">
        <v>162</v>
      </c>
      <c r="B40" s="52">
        <v>4.4000000000000004</v>
      </c>
      <c r="C40" t="s">
        <v>163</v>
      </c>
    </row>
    <row r="41" spans="1:3" x14ac:dyDescent="0.3">
      <c r="A41" s="26" t="s">
        <v>164</v>
      </c>
      <c r="B41" s="52">
        <v>2.7</v>
      </c>
      <c r="C41" t="s">
        <v>163</v>
      </c>
    </row>
    <row r="42" spans="1:3" x14ac:dyDescent="0.3">
      <c r="A42" s="26" t="s">
        <v>165</v>
      </c>
      <c r="B42" s="52">
        <v>1.8</v>
      </c>
      <c r="C42" t="s">
        <v>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C81E5-E676-41B7-89AA-E671A18A27BB}">
  <sheetPr codeName="Sheet4">
    <tabColor theme="9" tint="0.79998168889431442"/>
  </sheetPr>
  <dimension ref="A1:K276"/>
  <sheetViews>
    <sheetView zoomScale="70" zoomScaleNormal="70" workbookViewId="0">
      <selection activeCell="I61" sqref="I61"/>
    </sheetView>
  </sheetViews>
  <sheetFormatPr defaultColWidth="121.33203125" defaultRowHeight="14.4" x14ac:dyDescent="0.3"/>
  <cols>
    <col min="1" max="1" width="111.6640625" customWidth="1"/>
    <col min="2" max="2" width="72.6640625" bestFit="1" customWidth="1"/>
    <col min="3" max="3" width="36.33203125" bestFit="1" customWidth="1"/>
    <col min="4" max="4" width="78.33203125" bestFit="1" customWidth="1"/>
    <col min="5" max="5" width="45.5546875" bestFit="1" customWidth="1"/>
    <col min="6" max="6" width="54.88671875" bestFit="1" customWidth="1"/>
    <col min="7" max="7" width="58.5546875" bestFit="1" customWidth="1"/>
    <col min="8" max="8" width="42.44140625" bestFit="1" customWidth="1"/>
    <col min="9" max="9" width="58.5546875" bestFit="1" customWidth="1"/>
  </cols>
  <sheetData>
    <row r="1" spans="1:4" ht="18" x14ac:dyDescent="0.35">
      <c r="A1" s="1" t="s">
        <v>3</v>
      </c>
    </row>
    <row r="2" spans="1:4" x14ac:dyDescent="0.3">
      <c r="A2" s="2" t="s">
        <v>82</v>
      </c>
    </row>
    <row r="3" spans="1:4" x14ac:dyDescent="0.3">
      <c r="A3" s="2" t="s">
        <v>1</v>
      </c>
    </row>
    <row r="4" spans="1:4" x14ac:dyDescent="0.3">
      <c r="A4" s="27" t="s">
        <v>83</v>
      </c>
    </row>
    <row r="6" spans="1:4" ht="18" x14ac:dyDescent="0.35">
      <c r="A6" s="1" t="s">
        <v>84</v>
      </c>
    </row>
    <row r="7" spans="1:4" ht="18" x14ac:dyDescent="0.35">
      <c r="A7" s="1"/>
    </row>
    <row r="8" spans="1:4" x14ac:dyDescent="0.3">
      <c r="A8" s="259" t="s">
        <v>87</v>
      </c>
      <c r="B8" s="124" t="s">
        <v>215</v>
      </c>
      <c r="C8" s="125" t="s">
        <v>216</v>
      </c>
      <c r="D8" s="126">
        <v>11.5</v>
      </c>
    </row>
    <row r="9" spans="1:4" x14ac:dyDescent="0.3">
      <c r="A9" s="259"/>
      <c r="B9" s="124" t="s">
        <v>217</v>
      </c>
      <c r="C9" s="125" t="s">
        <v>216</v>
      </c>
      <c r="D9" s="126">
        <v>5.3</v>
      </c>
    </row>
    <row r="10" spans="1:4" x14ac:dyDescent="0.3">
      <c r="A10" s="259"/>
      <c r="B10" s="124" t="s">
        <v>392</v>
      </c>
      <c r="C10" s="125" t="s">
        <v>216</v>
      </c>
      <c r="D10" s="126">
        <v>2.8</v>
      </c>
    </row>
    <row r="11" spans="1:4" ht="18" x14ac:dyDescent="0.35">
      <c r="A11" s="1"/>
    </row>
    <row r="12" spans="1:4" ht="15.6" x14ac:dyDescent="0.3">
      <c r="A12" s="127" t="s">
        <v>341</v>
      </c>
      <c r="B12" s="127" t="s">
        <v>214</v>
      </c>
      <c r="C12" s="127" t="s">
        <v>85</v>
      </c>
      <c r="D12" s="128" t="s">
        <v>86</v>
      </c>
    </row>
    <row r="13" spans="1:4" x14ac:dyDescent="0.3">
      <c r="A13" s="254" t="s">
        <v>218</v>
      </c>
      <c r="B13" s="82" t="s">
        <v>219</v>
      </c>
      <c r="C13" s="129" t="s">
        <v>88</v>
      </c>
      <c r="D13" s="130">
        <v>34</v>
      </c>
    </row>
    <row r="14" spans="1:4" x14ac:dyDescent="0.3">
      <c r="A14" s="254"/>
      <c r="B14" s="82" t="s">
        <v>89</v>
      </c>
      <c r="C14" s="83" t="s">
        <v>343</v>
      </c>
      <c r="D14" s="131">
        <v>3267</v>
      </c>
    </row>
    <row r="15" spans="1:4" x14ac:dyDescent="0.3">
      <c r="A15" s="255"/>
      <c r="B15" s="84" t="s">
        <v>90</v>
      </c>
      <c r="C15" s="83" t="s">
        <v>236</v>
      </c>
      <c r="D15" s="132">
        <v>4767</v>
      </c>
    </row>
    <row r="16" spans="1:4" x14ac:dyDescent="0.3">
      <c r="A16" s="260" t="s">
        <v>281</v>
      </c>
      <c r="B16" s="85" t="s">
        <v>220</v>
      </c>
      <c r="C16" s="81" t="s">
        <v>88</v>
      </c>
      <c r="D16" s="133">
        <v>14</v>
      </c>
    </row>
    <row r="17" spans="1:4" x14ac:dyDescent="0.3">
      <c r="A17" s="260"/>
      <c r="B17" s="86" t="s">
        <v>91</v>
      </c>
      <c r="C17" s="81" t="s">
        <v>221</v>
      </c>
      <c r="D17" s="134">
        <v>6.2</v>
      </c>
    </row>
    <row r="18" spans="1:4" x14ac:dyDescent="0.3">
      <c r="A18" s="260"/>
      <c r="B18" s="86" t="s">
        <v>92</v>
      </c>
      <c r="C18" s="81" t="s">
        <v>236</v>
      </c>
      <c r="D18" s="135">
        <v>1506</v>
      </c>
    </row>
    <row r="19" spans="1:4" x14ac:dyDescent="0.3">
      <c r="A19" s="253" t="s">
        <v>222</v>
      </c>
      <c r="B19" s="82" t="s">
        <v>223</v>
      </c>
      <c r="C19" s="83" t="s">
        <v>88</v>
      </c>
      <c r="D19" s="130">
        <v>15</v>
      </c>
    </row>
    <row r="20" spans="1:4" x14ac:dyDescent="0.3">
      <c r="A20" s="254"/>
      <c r="B20" s="82" t="s">
        <v>93</v>
      </c>
      <c r="C20" s="83" t="s">
        <v>224</v>
      </c>
      <c r="D20" s="130">
        <v>134.9</v>
      </c>
    </row>
    <row r="21" spans="1:4" x14ac:dyDescent="0.3">
      <c r="A21" s="254"/>
      <c r="B21" s="82" t="s">
        <v>94</v>
      </c>
      <c r="C21" s="83" t="s">
        <v>224</v>
      </c>
      <c r="D21" s="130">
        <v>119.2</v>
      </c>
    </row>
    <row r="22" spans="1:4" x14ac:dyDescent="0.3">
      <c r="A22" s="254"/>
      <c r="B22" s="82" t="s">
        <v>100</v>
      </c>
      <c r="C22" s="83" t="s">
        <v>99</v>
      </c>
      <c r="D22" s="130">
        <v>1.5</v>
      </c>
    </row>
    <row r="23" spans="1:4" x14ac:dyDescent="0.3">
      <c r="A23" s="255"/>
      <c r="B23" s="82" t="s">
        <v>101</v>
      </c>
      <c r="C23" s="83" t="s">
        <v>99</v>
      </c>
      <c r="D23" s="130">
        <v>2.4</v>
      </c>
    </row>
    <row r="24" spans="1:4" x14ac:dyDescent="0.3">
      <c r="A24" s="260" t="s">
        <v>225</v>
      </c>
      <c r="B24" s="86" t="s">
        <v>226</v>
      </c>
      <c r="C24" s="81" t="s">
        <v>88</v>
      </c>
      <c r="D24" s="134">
        <v>3</v>
      </c>
    </row>
    <row r="25" spans="1:4" x14ac:dyDescent="0.3">
      <c r="A25" s="260"/>
      <c r="B25" s="86" t="s">
        <v>95</v>
      </c>
      <c r="C25" s="81" t="s">
        <v>227</v>
      </c>
      <c r="D25" s="134">
        <v>1.1000000000000001</v>
      </c>
    </row>
    <row r="26" spans="1:4" x14ac:dyDescent="0.3">
      <c r="A26" s="261"/>
      <c r="B26" s="86" t="s">
        <v>98</v>
      </c>
      <c r="C26" s="81" t="s">
        <v>99</v>
      </c>
      <c r="D26" s="134">
        <v>7.9</v>
      </c>
    </row>
    <row r="27" spans="1:4" x14ac:dyDescent="0.3">
      <c r="A27" s="253" t="s">
        <v>228</v>
      </c>
      <c r="B27" s="82" t="s">
        <v>229</v>
      </c>
      <c r="C27" s="83" t="s">
        <v>88</v>
      </c>
      <c r="D27" s="130">
        <v>25</v>
      </c>
    </row>
    <row r="28" spans="1:4" x14ac:dyDescent="0.3">
      <c r="A28" s="254"/>
      <c r="B28" s="82" t="s">
        <v>96</v>
      </c>
      <c r="C28" s="83" t="s">
        <v>230</v>
      </c>
      <c r="D28" s="130">
        <v>25.6</v>
      </c>
    </row>
    <row r="29" spans="1:4" x14ac:dyDescent="0.3">
      <c r="A29" s="254"/>
      <c r="B29" s="82" t="s">
        <v>97</v>
      </c>
      <c r="C29" s="83" t="s">
        <v>231</v>
      </c>
      <c r="D29" s="130">
        <v>658</v>
      </c>
    </row>
    <row r="30" spans="1:4" x14ac:dyDescent="0.3">
      <c r="A30" s="255"/>
      <c r="B30" s="82" t="s">
        <v>102</v>
      </c>
      <c r="C30" s="83" t="s">
        <v>103</v>
      </c>
      <c r="D30" s="130">
        <v>1.2</v>
      </c>
    </row>
    <row r="31" spans="1:4" x14ac:dyDescent="0.3">
      <c r="A31" s="256" t="s">
        <v>232</v>
      </c>
      <c r="B31" s="86" t="s">
        <v>233</v>
      </c>
      <c r="C31" s="81" t="s">
        <v>88</v>
      </c>
      <c r="D31" s="136">
        <v>9</v>
      </c>
    </row>
    <row r="32" spans="1:4" x14ac:dyDescent="0.3">
      <c r="A32" s="257"/>
      <c r="B32" s="86" t="s">
        <v>92</v>
      </c>
      <c r="C32" s="81" t="s">
        <v>236</v>
      </c>
      <c r="D32" s="136">
        <v>41.3</v>
      </c>
    </row>
    <row r="33" spans="1:9" x14ac:dyDescent="0.3">
      <c r="A33" s="258"/>
      <c r="B33" s="86" t="s">
        <v>91</v>
      </c>
      <c r="C33" s="81" t="s">
        <v>234</v>
      </c>
      <c r="D33" s="137">
        <v>741720</v>
      </c>
    </row>
    <row r="34" spans="1:9" x14ac:dyDescent="0.3">
      <c r="A34" s="87" t="s">
        <v>235</v>
      </c>
      <c r="B34" s="88"/>
      <c r="C34" s="89"/>
      <c r="D34" s="89"/>
    </row>
    <row r="35" spans="1:9" x14ac:dyDescent="0.3">
      <c r="A35" s="90" t="s">
        <v>237</v>
      </c>
    </row>
    <row r="37" spans="1:9" ht="18" x14ac:dyDescent="0.35">
      <c r="A37" s="1" t="s">
        <v>238</v>
      </c>
    </row>
    <row r="38" spans="1:9" ht="18" x14ac:dyDescent="0.35">
      <c r="A38" s="91" t="s">
        <v>239</v>
      </c>
      <c r="B38" s="92" t="s">
        <v>240</v>
      </c>
    </row>
    <row r="40" spans="1:9" x14ac:dyDescent="0.3">
      <c r="A40" s="44" t="s">
        <v>241</v>
      </c>
      <c r="B40" s="44" t="s">
        <v>242</v>
      </c>
      <c r="C40" s="44" t="s">
        <v>243</v>
      </c>
      <c r="D40" s="44" t="s">
        <v>244</v>
      </c>
      <c r="E40" s="44" t="s">
        <v>245</v>
      </c>
      <c r="F40" s="97" t="s">
        <v>344</v>
      </c>
      <c r="G40" s="44" t="s">
        <v>247</v>
      </c>
      <c r="H40" s="97" t="s">
        <v>248</v>
      </c>
      <c r="I40" s="97" t="s">
        <v>345</v>
      </c>
    </row>
    <row r="41" spans="1:9" x14ac:dyDescent="0.3">
      <c r="A41" s="4" t="s">
        <v>8</v>
      </c>
      <c r="B41">
        <v>110</v>
      </c>
      <c r="C41" s="6">
        <v>3822511045.2400002</v>
      </c>
      <c r="D41" s="94">
        <v>20741991.75</v>
      </c>
      <c r="E41" s="94"/>
      <c r="F41" s="94">
        <v>13037.95</v>
      </c>
      <c r="G41" s="94">
        <v>4762865.7269899072</v>
      </c>
      <c r="H41" s="94"/>
      <c r="I41" s="94">
        <v>3262.5100066560658</v>
      </c>
    </row>
    <row r="42" spans="1:9" x14ac:dyDescent="0.3">
      <c r="A42" s="4" t="s">
        <v>4</v>
      </c>
      <c r="B42">
        <v>85</v>
      </c>
      <c r="C42" s="6">
        <v>2122845184.1900003</v>
      </c>
      <c r="D42" s="94">
        <v>1008358.73</v>
      </c>
      <c r="E42" s="94">
        <v>12645867.149140647</v>
      </c>
      <c r="F42" s="94">
        <v>142.96999999999997</v>
      </c>
      <c r="G42" s="94">
        <v>487413.63355631044</v>
      </c>
      <c r="H42" s="94">
        <v>4375320.5288577005</v>
      </c>
      <c r="I42" s="94">
        <v>69.330699460667731</v>
      </c>
    </row>
    <row r="43" spans="1:9" x14ac:dyDescent="0.3">
      <c r="A43" s="5" t="s">
        <v>7</v>
      </c>
      <c r="B43" s="95">
        <v>194</v>
      </c>
      <c r="C43" s="7">
        <v>5945356229.4300013</v>
      </c>
      <c r="D43" s="96">
        <v>21750350.480000008</v>
      </c>
      <c r="E43" s="96">
        <v>13541151.149140645</v>
      </c>
      <c r="F43" s="96">
        <v>13180.92</v>
      </c>
      <c r="G43" s="96">
        <v>5250279.3605462173</v>
      </c>
      <c r="H43" s="96">
        <v>4868366.2921092445</v>
      </c>
      <c r="I43" s="96">
        <v>3331.8407061167341</v>
      </c>
    </row>
    <row r="45" spans="1:9" ht="18" x14ac:dyDescent="0.35">
      <c r="A45" s="1" t="s">
        <v>249</v>
      </c>
    </row>
    <row r="46" spans="1:9" ht="18" x14ac:dyDescent="0.35">
      <c r="A46" s="91" t="s">
        <v>250</v>
      </c>
      <c r="B46" s="91" t="s">
        <v>251</v>
      </c>
    </row>
    <row r="48" spans="1:9" x14ac:dyDescent="0.3">
      <c r="A48" s="3" t="s">
        <v>45</v>
      </c>
      <c r="B48" s="3" t="s">
        <v>242</v>
      </c>
      <c r="C48" s="3" t="s">
        <v>131</v>
      </c>
      <c r="D48" s="3" t="s">
        <v>244</v>
      </c>
      <c r="E48" s="3" t="s">
        <v>344</v>
      </c>
      <c r="F48" s="3" t="s">
        <v>247</v>
      </c>
      <c r="G48" s="3" t="s">
        <v>345</v>
      </c>
    </row>
    <row r="49" spans="1:7" x14ac:dyDescent="0.3">
      <c r="A49" s="4" t="s">
        <v>107</v>
      </c>
      <c r="B49">
        <v>3</v>
      </c>
      <c r="C49" s="107">
        <v>76248871.079999998</v>
      </c>
      <c r="D49" s="94">
        <v>86865.58</v>
      </c>
      <c r="E49" s="94">
        <v>115.77</v>
      </c>
      <c r="F49" s="94">
        <v>31090.24999666306</v>
      </c>
      <c r="G49" s="94">
        <v>41.486008898622281</v>
      </c>
    </row>
    <row r="50" spans="1:7" x14ac:dyDescent="0.3">
      <c r="A50" s="4" t="s">
        <v>38</v>
      </c>
      <c r="B50">
        <v>2</v>
      </c>
      <c r="C50" s="107">
        <v>33314761.920000002</v>
      </c>
      <c r="D50" s="94">
        <v>298</v>
      </c>
      <c r="E50" s="94">
        <v>152.9</v>
      </c>
      <c r="F50" s="94">
        <v>208.0046461204889</v>
      </c>
      <c r="G50" s="94">
        <v>31.68579221545432</v>
      </c>
    </row>
    <row r="51" spans="1:7" x14ac:dyDescent="0.3">
      <c r="A51" s="4" t="s">
        <v>27</v>
      </c>
      <c r="B51">
        <v>1</v>
      </c>
      <c r="C51" s="107">
        <v>16401254.109999999</v>
      </c>
      <c r="D51" s="94">
        <v>50630</v>
      </c>
      <c r="E51" s="94">
        <v>62</v>
      </c>
      <c r="F51" s="94">
        <v>17851.267121807996</v>
      </c>
      <c r="G51" s="94">
        <v>21.860133548332918</v>
      </c>
    </row>
    <row r="52" spans="1:7" x14ac:dyDescent="0.3">
      <c r="A52" s="4" t="s">
        <v>23</v>
      </c>
      <c r="B52">
        <v>4</v>
      </c>
      <c r="C52" s="107">
        <v>326874490.82000005</v>
      </c>
      <c r="D52" s="94">
        <v>1449513.52</v>
      </c>
      <c r="E52" s="94">
        <v>1230</v>
      </c>
      <c r="F52" s="94">
        <v>401071.02524876304</v>
      </c>
      <c r="G52" s="94">
        <v>311.68962566754379</v>
      </c>
    </row>
    <row r="53" spans="1:7" x14ac:dyDescent="0.3">
      <c r="A53" s="4" t="s">
        <v>21</v>
      </c>
      <c r="B53">
        <v>1</v>
      </c>
      <c r="C53" s="107">
        <v>25100000</v>
      </c>
      <c r="D53" s="94">
        <v>60643</v>
      </c>
      <c r="E53" s="94">
        <v>50</v>
      </c>
      <c r="F53" s="94">
        <v>37958.586034912529</v>
      </c>
      <c r="G53" s="94">
        <v>31.296758104738</v>
      </c>
    </row>
    <row r="54" spans="1:7" x14ac:dyDescent="0.3">
      <c r="A54" s="4" t="s">
        <v>40</v>
      </c>
      <c r="B54">
        <v>1</v>
      </c>
      <c r="C54" s="107">
        <v>50000000</v>
      </c>
      <c r="D54" s="94">
        <v>250802</v>
      </c>
      <c r="E54" s="94">
        <v>207.6</v>
      </c>
      <c r="F54" s="94">
        <v>74167.4553648242</v>
      </c>
      <c r="G54" s="94">
        <v>61.391710328217094</v>
      </c>
    </row>
    <row r="55" spans="1:7" x14ac:dyDescent="0.3">
      <c r="A55" s="4" t="s">
        <v>33</v>
      </c>
      <c r="B55">
        <v>3</v>
      </c>
      <c r="C55" s="107">
        <v>70238051.930000007</v>
      </c>
      <c r="D55" s="94">
        <v>97307</v>
      </c>
      <c r="E55" s="94">
        <v>214.3</v>
      </c>
      <c r="F55" s="94">
        <v>32289.894441073433</v>
      </c>
      <c r="G55" s="94">
        <v>80.542665881173207</v>
      </c>
    </row>
    <row r="56" spans="1:7" x14ac:dyDescent="0.3">
      <c r="A56" s="4" t="s">
        <v>44</v>
      </c>
      <c r="B56">
        <v>2</v>
      </c>
      <c r="C56" s="107">
        <v>4612125.47</v>
      </c>
      <c r="D56" s="94">
        <v>9500</v>
      </c>
      <c r="E56" s="94">
        <v>7</v>
      </c>
      <c r="F56" s="94">
        <v>5575.117370891955</v>
      </c>
      <c r="G56" s="94">
        <v>4.1079812206572299</v>
      </c>
    </row>
    <row r="57" spans="1:7" x14ac:dyDescent="0.3">
      <c r="A57" s="4" t="s">
        <v>15</v>
      </c>
      <c r="B57">
        <v>18</v>
      </c>
      <c r="C57" s="107">
        <v>586916075.98000014</v>
      </c>
      <c r="D57" s="94">
        <v>4603914.46</v>
      </c>
      <c r="E57" s="94">
        <v>2637</v>
      </c>
      <c r="F57" s="94">
        <v>967184.23475831025</v>
      </c>
      <c r="G57" s="94">
        <v>618.65311098558766</v>
      </c>
    </row>
    <row r="58" spans="1:7" x14ac:dyDescent="0.3">
      <c r="A58" s="4" t="s">
        <v>32</v>
      </c>
      <c r="B58">
        <v>2</v>
      </c>
      <c r="C58" s="107">
        <v>122000000</v>
      </c>
      <c r="D58" s="94">
        <v>517348</v>
      </c>
      <c r="E58" s="94">
        <v>299</v>
      </c>
      <c r="F58" s="94">
        <v>156668.68150858631</v>
      </c>
      <c r="G58" s="94">
        <v>98.509454101858353</v>
      </c>
    </row>
    <row r="59" spans="1:7" x14ac:dyDescent="0.3">
      <c r="A59" s="4" t="s">
        <v>37</v>
      </c>
      <c r="B59">
        <v>2</v>
      </c>
      <c r="C59" s="107">
        <v>121261591.95999999</v>
      </c>
      <c r="D59" s="94">
        <v>147103</v>
      </c>
      <c r="E59" s="94">
        <v>207.24</v>
      </c>
      <c r="F59" s="94">
        <v>79335.80571813391</v>
      </c>
      <c r="G59" s="94">
        <v>111.76614837067865</v>
      </c>
    </row>
    <row r="60" spans="1:7" x14ac:dyDescent="0.3">
      <c r="A60" s="4" t="s">
        <v>39</v>
      </c>
      <c r="B60">
        <v>2</v>
      </c>
      <c r="C60" s="107">
        <v>20357500</v>
      </c>
      <c r="D60" s="94">
        <v>152997</v>
      </c>
      <c r="E60" s="94">
        <v>92</v>
      </c>
      <c r="F60" s="94">
        <v>97934.061750598776</v>
      </c>
      <c r="G60" s="94">
        <v>53.057553956834035</v>
      </c>
    </row>
    <row r="61" spans="1:7" x14ac:dyDescent="0.3">
      <c r="A61" s="4" t="s">
        <v>20</v>
      </c>
      <c r="B61">
        <v>6</v>
      </c>
      <c r="C61" s="107">
        <v>142187880.69999999</v>
      </c>
      <c r="D61" s="94">
        <v>597380</v>
      </c>
      <c r="E61" s="94">
        <v>341</v>
      </c>
      <c r="F61" s="94">
        <v>211151.46399793436</v>
      </c>
      <c r="G61" s="94">
        <v>121.31389360993929</v>
      </c>
    </row>
    <row r="62" spans="1:7" x14ac:dyDescent="0.3">
      <c r="A62" s="4" t="s">
        <v>24</v>
      </c>
      <c r="B62">
        <v>2</v>
      </c>
      <c r="C62" s="107">
        <v>20808295.859999999</v>
      </c>
      <c r="D62" s="94">
        <v>134324</v>
      </c>
      <c r="E62" s="94">
        <v>103</v>
      </c>
      <c r="F62" s="94">
        <v>74987.464026227899</v>
      </c>
      <c r="G62" s="94">
        <v>57.477231579503595</v>
      </c>
    </row>
    <row r="63" spans="1:7" x14ac:dyDescent="0.3">
      <c r="A63" s="4" t="s">
        <v>31</v>
      </c>
      <c r="B63">
        <v>1</v>
      </c>
      <c r="C63" s="107">
        <v>46523480</v>
      </c>
      <c r="D63" s="94">
        <v>247126</v>
      </c>
      <c r="E63" s="94">
        <v>105</v>
      </c>
      <c r="F63" s="94">
        <v>86486.579427874851</v>
      </c>
      <c r="G63" s="94">
        <v>36.746804625684298</v>
      </c>
    </row>
    <row r="64" spans="1:7" x14ac:dyDescent="0.3">
      <c r="A64" s="4" t="s">
        <v>43</v>
      </c>
      <c r="B64">
        <v>3</v>
      </c>
      <c r="C64" s="107">
        <v>17800000</v>
      </c>
      <c r="D64" s="94">
        <v>12726</v>
      </c>
      <c r="E64" s="94">
        <v>7.6</v>
      </c>
      <c r="F64" s="94">
        <v>8181.0148092879808</v>
      </c>
      <c r="G64" s="94">
        <v>4.8463768115942036</v>
      </c>
    </row>
    <row r="65" spans="1:7" x14ac:dyDescent="0.3">
      <c r="A65" s="4" t="s">
        <v>35</v>
      </c>
      <c r="B65">
        <v>2</v>
      </c>
      <c r="C65" s="107">
        <v>29756046.75</v>
      </c>
      <c r="D65" s="94">
        <v>328655</v>
      </c>
      <c r="E65" s="94">
        <v>105</v>
      </c>
      <c r="F65" s="94">
        <v>74958.947958504272</v>
      </c>
      <c r="G65" s="94">
        <v>23.8355654168403</v>
      </c>
    </row>
    <row r="66" spans="1:7" x14ac:dyDescent="0.3">
      <c r="A66" s="4" t="s">
        <v>41</v>
      </c>
      <c r="B66">
        <v>2</v>
      </c>
      <c r="C66" s="107">
        <v>61000000</v>
      </c>
      <c r="D66" s="94">
        <v>107135</v>
      </c>
      <c r="E66" s="94">
        <v>59</v>
      </c>
      <c r="F66" s="94">
        <v>106859.33333333331</v>
      </c>
      <c r="G66" s="94">
        <v>58.555555555555529</v>
      </c>
    </row>
    <row r="67" spans="1:7" x14ac:dyDescent="0.3">
      <c r="A67" s="4" t="s">
        <v>25</v>
      </c>
      <c r="B67">
        <v>3</v>
      </c>
      <c r="C67" s="107">
        <v>82942075.430000007</v>
      </c>
      <c r="D67" s="94">
        <v>495223</v>
      </c>
      <c r="E67" s="94">
        <v>219.99999999999997</v>
      </c>
      <c r="F67" s="94">
        <v>161364.35614754836</v>
      </c>
      <c r="G67" s="94">
        <v>71.467457765033913</v>
      </c>
    </row>
    <row r="68" spans="1:7" x14ac:dyDescent="0.3">
      <c r="A68" s="4" t="s">
        <v>42</v>
      </c>
      <c r="B68">
        <v>2</v>
      </c>
      <c r="C68" s="107">
        <v>29900262.18</v>
      </c>
      <c r="D68" s="94">
        <v>56224</v>
      </c>
      <c r="E68" s="94">
        <v>40</v>
      </c>
      <c r="F68" s="94">
        <v>46828.837756802153</v>
      </c>
      <c r="G68" s="94">
        <v>33.042502505265503</v>
      </c>
    </row>
    <row r="69" spans="1:7" x14ac:dyDescent="0.3">
      <c r="A69" s="4" t="s">
        <v>16</v>
      </c>
      <c r="B69">
        <v>17</v>
      </c>
      <c r="C69" s="107">
        <v>572873748.21000004</v>
      </c>
      <c r="D69" s="94">
        <v>5111132.4700000007</v>
      </c>
      <c r="E69" s="94">
        <v>2417.6000000000004</v>
      </c>
      <c r="F69" s="94">
        <v>693903.82583931705</v>
      </c>
      <c r="G69" s="94">
        <v>377.21768404706626</v>
      </c>
    </row>
    <row r="70" spans="1:7" x14ac:dyDescent="0.3">
      <c r="A70" s="4" t="s">
        <v>18</v>
      </c>
      <c r="B70">
        <v>4</v>
      </c>
      <c r="C70" s="107">
        <v>145621000</v>
      </c>
      <c r="D70" s="94">
        <v>523379.95999999996</v>
      </c>
      <c r="E70" s="94">
        <v>670.74</v>
      </c>
      <c r="F70" s="94">
        <v>99406.962002707311</v>
      </c>
      <c r="G70" s="94">
        <v>135.69681539643696</v>
      </c>
    </row>
    <row r="71" spans="1:7" x14ac:dyDescent="0.3">
      <c r="A71" s="4" t="s">
        <v>19</v>
      </c>
      <c r="B71">
        <v>3</v>
      </c>
      <c r="C71" s="107">
        <v>156879898.16999999</v>
      </c>
      <c r="D71" s="94">
        <v>428198.01</v>
      </c>
      <c r="E71" s="94">
        <v>230.4</v>
      </c>
      <c r="F71" s="94">
        <v>111288.63348478197</v>
      </c>
      <c r="G71" s="94">
        <v>76.990631795541944</v>
      </c>
    </row>
    <row r="72" spans="1:7" x14ac:dyDescent="0.3">
      <c r="A72" s="4" t="s">
        <v>30</v>
      </c>
      <c r="B72">
        <v>4</v>
      </c>
      <c r="C72" s="107">
        <v>20222595</v>
      </c>
      <c r="D72" s="94">
        <v>138517.98000000001</v>
      </c>
      <c r="E72" s="94">
        <v>120</v>
      </c>
      <c r="F72" s="94">
        <v>29834.274925621623</v>
      </c>
      <c r="G72" s="94">
        <v>27.721371081917201</v>
      </c>
    </row>
    <row r="73" spans="1:7" x14ac:dyDescent="0.3">
      <c r="A73" s="4" t="s">
        <v>14</v>
      </c>
      <c r="B73">
        <v>3</v>
      </c>
      <c r="C73" s="107">
        <v>93233559.809999987</v>
      </c>
      <c r="D73" s="94">
        <v>106566</v>
      </c>
      <c r="E73" s="94">
        <v>147.80000000000001</v>
      </c>
      <c r="F73" s="94">
        <v>71474.504499240618</v>
      </c>
      <c r="G73" s="94">
        <v>95.134730076102144</v>
      </c>
    </row>
    <row r="74" spans="1:7" x14ac:dyDescent="0.3">
      <c r="A74" s="4" t="s">
        <v>22</v>
      </c>
      <c r="B74">
        <v>1</v>
      </c>
      <c r="C74" s="107">
        <v>60000000</v>
      </c>
      <c r="D74" s="94">
        <v>244566</v>
      </c>
      <c r="E74" s="94">
        <v>147</v>
      </c>
      <c r="F74" s="94">
        <v>65384.694218558485</v>
      </c>
      <c r="G74" s="94">
        <v>39.300434443577998</v>
      </c>
    </row>
    <row r="75" spans="1:7" x14ac:dyDescent="0.3">
      <c r="A75" s="4" t="s">
        <v>17</v>
      </c>
      <c r="B75">
        <v>16</v>
      </c>
      <c r="C75" s="107">
        <v>889437479.86000001</v>
      </c>
      <c r="D75" s="94">
        <v>4783916.7699999996</v>
      </c>
      <c r="E75" s="94">
        <v>3049</v>
      </c>
      <c r="F75" s="94">
        <v>1019420.4506014795</v>
      </c>
      <c r="G75" s="94">
        <v>637.11600866630897</v>
      </c>
    </row>
    <row r="76" spans="1:7" x14ac:dyDescent="0.3">
      <c r="A76" s="5" t="s">
        <v>7</v>
      </c>
      <c r="B76" s="95">
        <v>110</v>
      </c>
      <c r="C76" s="108">
        <v>3822511045.2399998</v>
      </c>
      <c r="D76" s="96">
        <v>20741991.749999996</v>
      </c>
      <c r="E76" s="96">
        <v>13037.95</v>
      </c>
      <c r="F76" s="96">
        <v>4762865.7269899053</v>
      </c>
      <c r="G76" s="96">
        <v>3262.5100066560658</v>
      </c>
    </row>
    <row r="78" spans="1:7" ht="18" x14ac:dyDescent="0.35">
      <c r="A78" s="1" t="s">
        <v>252</v>
      </c>
    </row>
    <row r="79" spans="1:7" ht="18" x14ac:dyDescent="0.35">
      <c r="A79" s="91" t="s">
        <v>250</v>
      </c>
      <c r="B79" s="91" t="s">
        <v>251</v>
      </c>
    </row>
    <row r="80" spans="1:7" ht="18" x14ac:dyDescent="0.35">
      <c r="A80" s="139"/>
      <c r="B80" s="139"/>
    </row>
    <row r="81" spans="1:7" x14ac:dyDescent="0.3">
      <c r="A81" s="43" t="s">
        <v>348</v>
      </c>
      <c r="B81" s="44" t="s">
        <v>242</v>
      </c>
      <c r="C81" s="44" t="s">
        <v>131</v>
      </c>
      <c r="D81" s="44" t="s">
        <v>244</v>
      </c>
      <c r="E81" s="142" t="s">
        <v>344</v>
      </c>
      <c r="F81" s="44" t="s">
        <v>247</v>
      </c>
      <c r="G81" s="44" t="s">
        <v>345</v>
      </c>
    </row>
    <row r="82" spans="1:7" x14ac:dyDescent="0.3">
      <c r="A82" s="140" t="s">
        <v>346</v>
      </c>
      <c r="B82" s="11">
        <v>1</v>
      </c>
      <c r="C82" s="11">
        <v>4000000</v>
      </c>
      <c r="D82" s="11">
        <v>2481</v>
      </c>
      <c r="E82" s="11">
        <v>4</v>
      </c>
      <c r="F82" s="11">
        <v>2205.3333333333112</v>
      </c>
      <c r="G82" s="11">
        <v>3.5555555555555203</v>
      </c>
    </row>
    <row r="83" spans="1:7" x14ac:dyDescent="0.3">
      <c r="A83" s="140" t="s">
        <v>48</v>
      </c>
      <c r="B83" s="11">
        <v>67</v>
      </c>
      <c r="C83" s="11">
        <v>3065607392.5500002</v>
      </c>
      <c r="D83" s="11">
        <v>16731889.719999999</v>
      </c>
      <c r="E83" s="11">
        <v>10688.25</v>
      </c>
      <c r="F83" s="11">
        <v>3389988.3476075344</v>
      </c>
      <c r="G83" s="11">
        <v>2403.9273317762722</v>
      </c>
    </row>
    <row r="84" spans="1:7" x14ac:dyDescent="0.3">
      <c r="A84" s="140" t="s">
        <v>347</v>
      </c>
      <c r="B84" s="11">
        <v>1</v>
      </c>
      <c r="C84" s="11">
        <v>5312983</v>
      </c>
      <c r="D84" s="11">
        <v>2016.03</v>
      </c>
      <c r="E84" s="11">
        <v>4.7</v>
      </c>
      <c r="F84" s="11">
        <v>2016.03</v>
      </c>
      <c r="G84" s="11">
        <v>4.7</v>
      </c>
    </row>
    <row r="85" spans="1:7" x14ac:dyDescent="0.3">
      <c r="A85" s="140" t="s">
        <v>218</v>
      </c>
      <c r="B85" s="11">
        <v>41</v>
      </c>
      <c r="C85" s="11">
        <v>747590669.69000006</v>
      </c>
      <c r="D85" s="11">
        <v>4005605</v>
      </c>
      <c r="E85" s="11">
        <v>2341</v>
      </c>
      <c r="F85" s="11">
        <v>1368656.0160490389</v>
      </c>
      <c r="G85" s="11">
        <v>850.32711932423774</v>
      </c>
    </row>
    <row r="86" spans="1:7" x14ac:dyDescent="0.3">
      <c r="A86" s="141" t="s">
        <v>7</v>
      </c>
      <c r="B86" s="13">
        <v>110</v>
      </c>
      <c r="C86" s="13">
        <v>3822511045.2400002</v>
      </c>
      <c r="D86" s="13">
        <v>20741991.75</v>
      </c>
      <c r="E86" s="13">
        <v>13037.95</v>
      </c>
      <c r="F86" s="13">
        <v>4762865.7269899053</v>
      </c>
      <c r="G86" s="13">
        <v>3262.5100066560672</v>
      </c>
    </row>
    <row r="87" spans="1:7" ht="18" x14ac:dyDescent="0.35">
      <c r="A87" s="139"/>
      <c r="B87" s="139"/>
    </row>
    <row r="88" spans="1:7" ht="18" x14ac:dyDescent="0.35">
      <c r="A88" s="1" t="s">
        <v>253</v>
      </c>
    </row>
    <row r="89" spans="1:7" ht="18" x14ac:dyDescent="0.35">
      <c r="A89" s="91" t="s">
        <v>250</v>
      </c>
      <c r="B89" s="91" t="s">
        <v>251</v>
      </c>
    </row>
    <row r="90" spans="1:7" ht="18" x14ac:dyDescent="0.35">
      <c r="A90" s="139"/>
      <c r="B90" s="139"/>
    </row>
    <row r="91" spans="1:7" x14ac:dyDescent="0.3">
      <c r="A91" s="43" t="s">
        <v>362</v>
      </c>
      <c r="B91" s="44" t="s">
        <v>242</v>
      </c>
      <c r="C91" s="44" t="s">
        <v>131</v>
      </c>
      <c r="D91" s="44" t="s">
        <v>244</v>
      </c>
      <c r="E91" s="142" t="s">
        <v>344</v>
      </c>
      <c r="F91" s="44" t="s">
        <v>247</v>
      </c>
      <c r="G91" s="44" t="s">
        <v>345</v>
      </c>
    </row>
    <row r="92" spans="1:7" x14ac:dyDescent="0.3">
      <c r="A92" s="140" t="s">
        <v>349</v>
      </c>
      <c r="B92" s="11">
        <v>1</v>
      </c>
      <c r="C92" s="11">
        <v>12500000</v>
      </c>
      <c r="D92" s="11">
        <v>97900</v>
      </c>
      <c r="E92" s="11">
        <v>48</v>
      </c>
      <c r="F92" s="11">
        <v>81583.333333333008</v>
      </c>
      <c r="G92" s="11">
        <v>39.999999999999837</v>
      </c>
    </row>
    <row r="93" spans="1:7" x14ac:dyDescent="0.3">
      <c r="A93" s="140" t="s">
        <v>350</v>
      </c>
      <c r="B93" s="11">
        <v>1</v>
      </c>
      <c r="C93" s="11">
        <v>4000000</v>
      </c>
      <c r="D93" s="11">
        <v>2481</v>
      </c>
      <c r="E93" s="11">
        <v>4</v>
      </c>
      <c r="F93" s="11">
        <v>2205.3333333333112</v>
      </c>
      <c r="G93" s="11">
        <v>3.5555555555555203</v>
      </c>
    </row>
    <row r="94" spans="1:7" x14ac:dyDescent="0.3">
      <c r="A94" s="140" t="s">
        <v>351</v>
      </c>
      <c r="B94" s="11">
        <v>2</v>
      </c>
      <c r="C94" s="11">
        <v>10277975.27</v>
      </c>
      <c r="D94" s="11">
        <v>2492</v>
      </c>
      <c r="E94" s="11">
        <v>8.84</v>
      </c>
      <c r="F94" s="11">
        <v>1523.7767357468765</v>
      </c>
      <c r="G94" s="11">
        <v>5.5516556214532926</v>
      </c>
    </row>
    <row r="95" spans="1:7" x14ac:dyDescent="0.3">
      <c r="A95" s="140" t="s">
        <v>352</v>
      </c>
      <c r="B95" s="11">
        <v>1</v>
      </c>
      <c r="C95" s="11">
        <v>5312983</v>
      </c>
      <c r="D95" s="11">
        <v>2016.03</v>
      </c>
      <c r="E95" s="11">
        <v>4.7</v>
      </c>
      <c r="F95" s="11">
        <v>2016.03</v>
      </c>
      <c r="G95" s="11">
        <v>4.7</v>
      </c>
    </row>
    <row r="96" spans="1:7" x14ac:dyDescent="0.3">
      <c r="A96" s="140" t="s">
        <v>353</v>
      </c>
      <c r="B96" s="11">
        <v>1</v>
      </c>
      <c r="C96" s="11">
        <v>20435227.009999998</v>
      </c>
      <c r="D96" s="11">
        <v>20307</v>
      </c>
      <c r="E96" s="11">
        <v>0</v>
      </c>
      <c r="F96" s="11">
        <v>11733.603126844846</v>
      </c>
      <c r="G96" s="11">
        <v>0</v>
      </c>
    </row>
    <row r="97" spans="1:9" x14ac:dyDescent="0.3">
      <c r="A97" s="140" t="s">
        <v>354</v>
      </c>
      <c r="B97" s="11">
        <v>1</v>
      </c>
      <c r="C97" s="11">
        <v>58440435.140000001</v>
      </c>
      <c r="D97" s="11">
        <v>70000</v>
      </c>
      <c r="E97" s="11">
        <v>0</v>
      </c>
      <c r="F97" s="11">
        <v>20231.2138729211</v>
      </c>
      <c r="G97" s="11">
        <v>0</v>
      </c>
    </row>
    <row r="98" spans="1:9" x14ac:dyDescent="0.3">
      <c r="A98" s="140" t="s">
        <v>355</v>
      </c>
      <c r="B98" s="11">
        <v>2</v>
      </c>
      <c r="C98" s="11">
        <v>128469860.90000001</v>
      </c>
      <c r="D98" s="11">
        <v>50663.01</v>
      </c>
      <c r="E98" s="11">
        <v>76.8</v>
      </c>
      <c r="F98" s="11">
        <v>41831.842956606335</v>
      </c>
      <c r="G98" s="11">
        <v>62.911751855786235</v>
      </c>
    </row>
    <row r="99" spans="1:9" x14ac:dyDescent="0.3">
      <c r="A99" s="140" t="s">
        <v>356</v>
      </c>
      <c r="B99" s="11">
        <v>1</v>
      </c>
      <c r="C99" s="11">
        <v>9014000</v>
      </c>
      <c r="D99" s="11">
        <v>298</v>
      </c>
      <c r="E99" s="11">
        <v>12.9</v>
      </c>
      <c r="F99" s="11">
        <v>208.0046461204889</v>
      </c>
      <c r="G99" s="11">
        <v>9.0042279696453242</v>
      </c>
    </row>
    <row r="100" spans="1:9" x14ac:dyDescent="0.3">
      <c r="A100" s="140" t="s">
        <v>357</v>
      </c>
      <c r="B100" s="11">
        <v>24</v>
      </c>
      <c r="C100" s="11">
        <v>349760837.0999999</v>
      </c>
      <c r="D100" s="11">
        <v>1390476</v>
      </c>
      <c r="E100" s="11">
        <v>1106</v>
      </c>
      <c r="F100" s="11">
        <v>617397.86384216917</v>
      </c>
      <c r="G100" s="11">
        <v>491.29469322520538</v>
      </c>
    </row>
    <row r="101" spans="1:9" x14ac:dyDescent="0.3">
      <c r="A101" s="140" t="s">
        <v>358</v>
      </c>
      <c r="B101" s="11">
        <v>30</v>
      </c>
      <c r="C101" s="11">
        <v>1037319559.4400001</v>
      </c>
      <c r="D101" s="11">
        <v>4146962.84</v>
      </c>
      <c r="E101" s="11">
        <v>4109.8099999999995</v>
      </c>
      <c r="F101" s="11">
        <v>999916.55347017047</v>
      </c>
      <c r="G101" s="11">
        <v>1035.8224268765464</v>
      </c>
    </row>
    <row r="102" spans="1:9" x14ac:dyDescent="0.3">
      <c r="A102" s="140" t="s">
        <v>359</v>
      </c>
      <c r="B102" s="11">
        <v>3</v>
      </c>
      <c r="C102" s="11">
        <v>73093894.900000006</v>
      </c>
      <c r="D102" s="11">
        <v>27370</v>
      </c>
      <c r="E102" s="11">
        <v>0</v>
      </c>
      <c r="F102" s="11">
        <v>23384.435099143055</v>
      </c>
      <c r="G102" s="11">
        <v>0</v>
      </c>
    </row>
    <row r="103" spans="1:9" x14ac:dyDescent="0.3">
      <c r="A103" s="140" t="s">
        <v>360</v>
      </c>
      <c r="B103" s="11">
        <v>15</v>
      </c>
      <c r="C103" s="11">
        <v>326889397.44999999</v>
      </c>
      <c r="D103" s="11">
        <v>2447229</v>
      </c>
      <c r="E103" s="11">
        <v>1187</v>
      </c>
      <c r="F103" s="11">
        <v>649443.6050006157</v>
      </c>
      <c r="G103" s="11">
        <v>319.0324260990327</v>
      </c>
    </row>
    <row r="104" spans="1:9" x14ac:dyDescent="0.3">
      <c r="A104" s="140" t="s">
        <v>361</v>
      </c>
      <c r="B104" s="11">
        <v>28</v>
      </c>
      <c r="C104" s="11">
        <v>1786996875.03</v>
      </c>
      <c r="D104" s="11">
        <v>12483796.869999999</v>
      </c>
      <c r="E104" s="11">
        <v>6479.8999999999987</v>
      </c>
      <c r="F104" s="11">
        <v>2311390.1315729017</v>
      </c>
      <c r="G104" s="11">
        <v>1290.6372694528411</v>
      </c>
    </row>
    <row r="105" spans="1:9" x14ac:dyDescent="0.3">
      <c r="A105" s="141" t="s">
        <v>7</v>
      </c>
      <c r="B105" s="13">
        <v>110</v>
      </c>
      <c r="C105" s="13">
        <v>3822511045.2399993</v>
      </c>
      <c r="D105" s="13">
        <v>20741991.75</v>
      </c>
      <c r="E105" s="13">
        <v>13037.949999999999</v>
      </c>
      <c r="F105" s="13">
        <v>4762865.7269899053</v>
      </c>
      <c r="G105" s="13">
        <v>3262.5100066560667</v>
      </c>
    </row>
    <row r="107" spans="1:9" ht="18" x14ac:dyDescent="0.35">
      <c r="A107" s="1" t="s">
        <v>254</v>
      </c>
    </row>
    <row r="108" spans="1:9" ht="18" x14ac:dyDescent="0.35">
      <c r="A108" s="91" t="s">
        <v>239</v>
      </c>
      <c r="B108" s="91" t="s">
        <v>255</v>
      </c>
    </row>
    <row r="110" spans="1:9" x14ac:dyDescent="0.3">
      <c r="A110" s="44" t="s">
        <v>45</v>
      </c>
      <c r="B110" s="44" t="s">
        <v>242</v>
      </c>
      <c r="C110" s="109" t="s">
        <v>131</v>
      </c>
      <c r="D110" s="44" t="s">
        <v>244</v>
      </c>
      <c r="E110" s="44" t="s">
        <v>245</v>
      </c>
      <c r="F110" s="44" t="s">
        <v>344</v>
      </c>
      <c r="G110" s="44" t="s">
        <v>247</v>
      </c>
      <c r="H110" s="44" t="s">
        <v>256</v>
      </c>
      <c r="I110" s="44" t="s">
        <v>345</v>
      </c>
    </row>
    <row r="111" spans="1:9" x14ac:dyDescent="0.3">
      <c r="A111" s="4" t="s">
        <v>107</v>
      </c>
      <c r="B111">
        <v>3</v>
      </c>
      <c r="C111" s="6">
        <v>184062500</v>
      </c>
      <c r="D111" s="94">
        <v>3063.5</v>
      </c>
      <c r="E111" s="94">
        <v>76681.69</v>
      </c>
      <c r="F111" s="94">
        <v>0</v>
      </c>
      <c r="G111" s="94">
        <v>1161.7836796063332</v>
      </c>
      <c r="H111" s="94">
        <v>20804.833652268815</v>
      </c>
      <c r="I111" s="94">
        <v>0</v>
      </c>
    </row>
    <row r="112" spans="1:9" x14ac:dyDescent="0.3">
      <c r="A112" s="4" t="s">
        <v>27</v>
      </c>
      <c r="B112">
        <v>4</v>
      </c>
      <c r="C112" s="6">
        <v>61865009.779999994</v>
      </c>
      <c r="D112" s="94">
        <v>110733</v>
      </c>
      <c r="E112" s="94">
        <v>199310.16</v>
      </c>
      <c r="F112" s="94">
        <v>0.23</v>
      </c>
      <c r="G112" s="94">
        <v>25301.761264061875</v>
      </c>
      <c r="H112" s="94">
        <v>87760.720624935391</v>
      </c>
      <c r="I112" s="94">
        <v>4.1687500000000002E-2</v>
      </c>
    </row>
    <row r="113" spans="1:9" x14ac:dyDescent="0.3">
      <c r="A113" s="4" t="s">
        <v>23</v>
      </c>
      <c r="B113">
        <v>1</v>
      </c>
      <c r="C113" s="6">
        <v>12500000</v>
      </c>
      <c r="D113" s="94">
        <v>4963</v>
      </c>
      <c r="E113" s="94">
        <v>43467</v>
      </c>
      <c r="F113" s="94">
        <v>0</v>
      </c>
      <c r="G113" s="94">
        <v>4135.8333333333167</v>
      </c>
      <c r="H113" s="94">
        <v>36222.499999999854</v>
      </c>
      <c r="I113" s="94">
        <v>0</v>
      </c>
    </row>
    <row r="114" spans="1:9" x14ac:dyDescent="0.3">
      <c r="A114" s="4" t="s">
        <v>21</v>
      </c>
      <c r="B114">
        <v>6</v>
      </c>
      <c r="C114" s="6">
        <v>33753240.340000004</v>
      </c>
      <c r="D114" s="94">
        <v>131170</v>
      </c>
      <c r="E114" s="94">
        <v>372748</v>
      </c>
      <c r="F114" s="94">
        <v>49</v>
      </c>
      <c r="G114" s="94">
        <v>64349.017285894559</v>
      </c>
      <c r="H114" s="94">
        <v>197914.51204326047</v>
      </c>
      <c r="I114" s="94">
        <v>22.027305040930489</v>
      </c>
    </row>
    <row r="115" spans="1:9" x14ac:dyDescent="0.3">
      <c r="A115" s="4" t="s">
        <v>40</v>
      </c>
      <c r="B115">
        <v>1</v>
      </c>
      <c r="C115" s="6">
        <v>10000000</v>
      </c>
      <c r="D115" s="94">
        <v>22601</v>
      </c>
      <c r="E115" s="94">
        <v>0</v>
      </c>
      <c r="F115" s="94">
        <v>30</v>
      </c>
      <c r="G115" s="94">
        <v>11300.5</v>
      </c>
      <c r="H115" s="94">
        <v>0</v>
      </c>
      <c r="I115" s="94">
        <v>15</v>
      </c>
    </row>
    <row r="116" spans="1:9" x14ac:dyDescent="0.3">
      <c r="A116" s="4" t="s">
        <v>15</v>
      </c>
      <c r="B116">
        <v>1</v>
      </c>
      <c r="C116" s="6">
        <v>15026618.58</v>
      </c>
      <c r="D116" s="94">
        <v>3404</v>
      </c>
      <c r="E116" s="94">
        <v>0</v>
      </c>
      <c r="F116" s="94">
        <v>0</v>
      </c>
      <c r="G116" s="94">
        <v>850.99999988640855</v>
      </c>
      <c r="H116" s="94">
        <v>0</v>
      </c>
      <c r="I116" s="94">
        <v>0</v>
      </c>
    </row>
    <row r="117" spans="1:9" x14ac:dyDescent="0.3">
      <c r="A117" s="4" t="s">
        <v>32</v>
      </c>
      <c r="B117">
        <v>1</v>
      </c>
      <c r="C117" s="6">
        <v>35000000</v>
      </c>
      <c r="D117" s="94">
        <v>565</v>
      </c>
      <c r="E117" s="94">
        <v>6503</v>
      </c>
      <c r="F117" s="94">
        <v>0</v>
      </c>
      <c r="G117" s="94">
        <v>127.58064516128852</v>
      </c>
      <c r="H117" s="94">
        <v>1468.4193548386888</v>
      </c>
      <c r="I117" s="94">
        <v>0</v>
      </c>
    </row>
    <row r="118" spans="1:9" x14ac:dyDescent="0.3">
      <c r="A118" s="4" t="s">
        <v>37</v>
      </c>
      <c r="B118">
        <v>3</v>
      </c>
      <c r="C118" s="6">
        <v>54841872.240000002</v>
      </c>
      <c r="D118" s="94">
        <v>17154</v>
      </c>
      <c r="E118" s="94">
        <v>139338</v>
      </c>
      <c r="F118" s="94">
        <v>0</v>
      </c>
      <c r="G118" s="94">
        <v>6649.2157303370477</v>
      </c>
      <c r="H118" s="94">
        <v>63248.4</v>
      </c>
      <c r="I118" s="94">
        <v>0</v>
      </c>
    </row>
    <row r="119" spans="1:9" x14ac:dyDescent="0.3">
      <c r="A119" s="4" t="s">
        <v>39</v>
      </c>
      <c r="B119">
        <v>1</v>
      </c>
      <c r="C119" s="6">
        <v>3375000</v>
      </c>
      <c r="D119" s="94">
        <v>343</v>
      </c>
      <c r="E119" s="94">
        <v>5520</v>
      </c>
      <c r="F119" s="94">
        <v>0</v>
      </c>
      <c r="G119" s="94">
        <v>128.625</v>
      </c>
      <c r="H119" s="94">
        <v>2070</v>
      </c>
      <c r="I119" s="94">
        <v>0</v>
      </c>
    </row>
    <row r="120" spans="1:9" x14ac:dyDescent="0.3">
      <c r="A120" s="4" t="s">
        <v>34</v>
      </c>
      <c r="B120">
        <v>2</v>
      </c>
      <c r="C120" s="6">
        <v>42156942.289999999</v>
      </c>
      <c r="D120" s="94">
        <v>0.01</v>
      </c>
      <c r="E120" s="94">
        <v>0</v>
      </c>
      <c r="F120" s="94">
        <v>0</v>
      </c>
      <c r="G120" s="94">
        <v>6.0475161977200005E-4</v>
      </c>
      <c r="H120" s="94">
        <v>0</v>
      </c>
      <c r="I120" s="94">
        <v>0</v>
      </c>
    </row>
    <row r="121" spans="1:9" x14ac:dyDescent="0.3">
      <c r="A121" s="4" t="s">
        <v>31</v>
      </c>
      <c r="B121">
        <v>4</v>
      </c>
      <c r="C121" s="6">
        <v>46500000</v>
      </c>
      <c r="D121" s="94">
        <v>51634.96</v>
      </c>
      <c r="E121" s="94">
        <v>395724.69</v>
      </c>
      <c r="F121" s="94">
        <v>0</v>
      </c>
      <c r="G121" s="94">
        <v>18555.335198522156</v>
      </c>
      <c r="H121" s="94">
        <v>143178.84041036703</v>
      </c>
      <c r="I121" s="94">
        <v>0</v>
      </c>
    </row>
    <row r="122" spans="1:9" x14ac:dyDescent="0.3">
      <c r="A122" s="4" t="s">
        <v>43</v>
      </c>
      <c r="B122">
        <v>3</v>
      </c>
      <c r="C122" s="6">
        <v>15450475.109999999</v>
      </c>
      <c r="D122" s="94">
        <v>11048.57</v>
      </c>
      <c r="E122" s="94">
        <v>230194.8</v>
      </c>
      <c r="F122" s="94">
        <v>0</v>
      </c>
      <c r="G122" s="94">
        <v>7608.3692957746216</v>
      </c>
      <c r="H122" s="94">
        <v>149140.29295774599</v>
      </c>
      <c r="I122" s="94">
        <v>0</v>
      </c>
    </row>
    <row r="123" spans="1:9" x14ac:dyDescent="0.3">
      <c r="A123" s="4" t="s">
        <v>29</v>
      </c>
      <c r="B123">
        <v>1</v>
      </c>
      <c r="C123" s="6">
        <v>65000000</v>
      </c>
      <c r="D123" s="94">
        <v>182</v>
      </c>
      <c r="E123" s="94">
        <v>8386</v>
      </c>
      <c r="F123" s="94">
        <v>0</v>
      </c>
      <c r="G123" s="94">
        <v>182</v>
      </c>
      <c r="H123" s="94">
        <v>8386</v>
      </c>
      <c r="I123" s="94">
        <v>0</v>
      </c>
    </row>
    <row r="124" spans="1:9" x14ac:dyDescent="0.3">
      <c r="A124" s="4" t="s">
        <v>28</v>
      </c>
      <c r="B124">
        <v>6</v>
      </c>
      <c r="C124" s="6">
        <v>82463894.400000006</v>
      </c>
      <c r="D124" s="94">
        <v>14216</v>
      </c>
      <c r="E124" s="94">
        <v>264577.19</v>
      </c>
      <c r="F124" s="94">
        <v>0</v>
      </c>
      <c r="G124" s="94">
        <v>13470.288888888881</v>
      </c>
      <c r="H124" s="94">
        <v>238055.77648148121</v>
      </c>
      <c r="I124" s="94">
        <v>0</v>
      </c>
    </row>
    <row r="125" spans="1:9" x14ac:dyDescent="0.3">
      <c r="A125" s="4" t="s">
        <v>36</v>
      </c>
      <c r="B125">
        <v>4</v>
      </c>
      <c r="C125" s="6">
        <v>76836309.409999996</v>
      </c>
      <c r="D125" s="94">
        <v>26039.989999999998</v>
      </c>
      <c r="E125" s="94">
        <v>598069.09</v>
      </c>
      <c r="F125" s="94">
        <v>0</v>
      </c>
      <c r="G125" s="94">
        <v>6767.4530903543546</v>
      </c>
      <c r="H125" s="94">
        <v>157724.81611153332</v>
      </c>
      <c r="I125" s="94">
        <v>0</v>
      </c>
    </row>
    <row r="126" spans="1:9" x14ac:dyDescent="0.3">
      <c r="A126" s="4" t="s">
        <v>35</v>
      </c>
      <c r="B126">
        <v>2</v>
      </c>
      <c r="C126" s="6">
        <v>73995363.219999999</v>
      </c>
      <c r="D126" s="94">
        <v>25280</v>
      </c>
      <c r="E126" s="94">
        <v>98272</v>
      </c>
      <c r="F126" s="94">
        <v>0</v>
      </c>
      <c r="G126" s="94">
        <v>18722.234890059946</v>
      </c>
      <c r="H126" s="94">
        <v>73229.361727838841</v>
      </c>
      <c r="I126" s="94">
        <v>0</v>
      </c>
    </row>
    <row r="127" spans="1:9" x14ac:dyDescent="0.3">
      <c r="A127" s="4" t="s">
        <v>41</v>
      </c>
      <c r="B127">
        <v>4</v>
      </c>
      <c r="C127" s="6">
        <v>67548636.760000005</v>
      </c>
      <c r="D127" s="94">
        <v>101178</v>
      </c>
      <c r="E127" s="94">
        <v>188845.56914064515</v>
      </c>
      <c r="F127" s="94">
        <v>1.6</v>
      </c>
      <c r="G127" s="94">
        <v>52959.640094797134</v>
      </c>
      <c r="H127" s="94">
        <v>152872.19102149855</v>
      </c>
      <c r="I127" s="94">
        <v>1.3076666666666639</v>
      </c>
    </row>
    <row r="128" spans="1:9" x14ac:dyDescent="0.3">
      <c r="A128" s="4" t="s">
        <v>42</v>
      </c>
      <c r="B128">
        <v>2</v>
      </c>
      <c r="C128" s="6">
        <v>32084520.899999999</v>
      </c>
      <c r="D128" s="94">
        <v>8656</v>
      </c>
      <c r="E128" s="94">
        <v>52181</v>
      </c>
      <c r="F128" s="94">
        <v>0</v>
      </c>
      <c r="G128" s="94">
        <v>6664.6773765658882</v>
      </c>
      <c r="H128" s="94">
        <v>39929.808695651758</v>
      </c>
      <c r="I128" s="94">
        <v>0</v>
      </c>
    </row>
    <row r="129" spans="1:9" x14ac:dyDescent="0.3">
      <c r="A129" s="4" t="s">
        <v>16</v>
      </c>
      <c r="B129">
        <v>8</v>
      </c>
      <c r="C129" s="6">
        <v>395901149.75000006</v>
      </c>
      <c r="D129" s="94">
        <v>41689.72</v>
      </c>
      <c r="E129" s="94">
        <v>515604.88</v>
      </c>
      <c r="F129" s="94">
        <v>0</v>
      </c>
      <c r="G129" s="94">
        <v>37977.856201786592</v>
      </c>
      <c r="H129" s="94">
        <v>498492.32699027041</v>
      </c>
      <c r="I129" s="94">
        <v>0</v>
      </c>
    </row>
    <row r="130" spans="1:9" x14ac:dyDescent="0.3">
      <c r="A130" s="4" t="s">
        <v>18</v>
      </c>
      <c r="B130">
        <v>5</v>
      </c>
      <c r="C130" s="6">
        <v>194429957.76000002</v>
      </c>
      <c r="D130" s="94">
        <v>71733</v>
      </c>
      <c r="E130" s="94">
        <v>808050</v>
      </c>
      <c r="F130" s="94">
        <v>2.1399999999999997</v>
      </c>
      <c r="G130" s="94">
        <v>9856.4472057682706</v>
      </c>
      <c r="H130" s="94">
        <v>112678.01587390092</v>
      </c>
      <c r="I130" s="94">
        <v>0.95404025307056395</v>
      </c>
    </row>
    <row r="131" spans="1:9" x14ac:dyDescent="0.3">
      <c r="A131" s="4" t="s">
        <v>19</v>
      </c>
      <c r="B131">
        <v>7</v>
      </c>
      <c r="C131" s="6">
        <v>172020637.27000001</v>
      </c>
      <c r="D131" s="94">
        <v>11351.21</v>
      </c>
      <c r="E131" s="94">
        <v>115779.44</v>
      </c>
      <c r="F131" s="94">
        <v>0</v>
      </c>
      <c r="G131" s="94">
        <v>8017.1346010842626</v>
      </c>
      <c r="H131" s="94">
        <v>88142.745578762682</v>
      </c>
      <c r="I131" s="94">
        <v>0</v>
      </c>
    </row>
    <row r="132" spans="1:9" x14ac:dyDescent="0.3">
      <c r="A132" s="4" t="s">
        <v>26</v>
      </c>
      <c r="B132">
        <v>5</v>
      </c>
      <c r="C132" s="6">
        <v>150192922.23000002</v>
      </c>
      <c r="D132" s="94">
        <v>2467.7200000000003</v>
      </c>
      <c r="E132" s="94">
        <v>6028815.6400000006</v>
      </c>
      <c r="F132" s="94">
        <v>0</v>
      </c>
      <c r="G132" s="94">
        <v>770.38421205289137</v>
      </c>
      <c r="H132" s="94">
        <v>601555.74009511888</v>
      </c>
      <c r="I132" s="94">
        <v>0</v>
      </c>
    </row>
    <row r="133" spans="1:9" x14ac:dyDescent="0.3">
      <c r="A133" s="4" t="s">
        <v>30</v>
      </c>
      <c r="B133">
        <v>1</v>
      </c>
      <c r="C133" s="6">
        <v>27480433.710000001</v>
      </c>
      <c r="D133" s="94">
        <v>85000</v>
      </c>
      <c r="E133" s="94">
        <v>0</v>
      </c>
      <c r="F133" s="94">
        <v>0</v>
      </c>
      <c r="G133" s="94">
        <v>36033.604926278451</v>
      </c>
      <c r="H133" s="94">
        <v>0</v>
      </c>
      <c r="I133" s="94">
        <v>0</v>
      </c>
    </row>
    <row r="134" spans="1:9" x14ac:dyDescent="0.3">
      <c r="A134" s="4" t="s">
        <v>14</v>
      </c>
      <c r="B134">
        <v>5</v>
      </c>
      <c r="C134" s="6">
        <v>139756423.83000001</v>
      </c>
      <c r="D134" s="94">
        <v>253971.04</v>
      </c>
      <c r="E134" s="94">
        <v>2316719</v>
      </c>
      <c r="F134" s="94">
        <v>60</v>
      </c>
      <c r="G134" s="94">
        <v>147631.79547261869</v>
      </c>
      <c r="H134" s="94">
        <v>1552146.3181473198</v>
      </c>
      <c r="I134" s="94">
        <v>30</v>
      </c>
    </row>
    <row r="135" spans="1:9" x14ac:dyDescent="0.3">
      <c r="A135" s="4" t="s">
        <v>22</v>
      </c>
      <c r="B135">
        <v>2</v>
      </c>
      <c r="C135" s="6">
        <v>27863712.57</v>
      </c>
      <c r="D135" s="94">
        <v>7107</v>
      </c>
      <c r="E135" s="94">
        <v>126972</v>
      </c>
      <c r="F135" s="94">
        <v>0</v>
      </c>
      <c r="G135" s="94">
        <v>5384.0909090908544</v>
      </c>
      <c r="H135" s="94">
        <v>96190.909090908128</v>
      </c>
      <c r="I135" s="94">
        <v>0</v>
      </c>
    </row>
    <row r="136" spans="1:9" x14ac:dyDescent="0.3">
      <c r="A136" s="4" t="s">
        <v>17</v>
      </c>
      <c r="B136">
        <v>3</v>
      </c>
      <c r="C136" s="6">
        <v>102739564.03999999</v>
      </c>
      <c r="D136" s="94">
        <v>2807.01</v>
      </c>
      <c r="E136" s="94">
        <v>54108</v>
      </c>
      <c r="F136" s="94">
        <v>0</v>
      </c>
      <c r="G136" s="94">
        <v>2807.0036496350335</v>
      </c>
      <c r="H136" s="94">
        <v>54108.000000000007</v>
      </c>
      <c r="I136" s="94">
        <v>0</v>
      </c>
    </row>
    <row r="137" spans="1:9" x14ac:dyDescent="0.3">
      <c r="A137" s="5" t="s">
        <v>7</v>
      </c>
      <c r="B137" s="95">
        <v>85</v>
      </c>
      <c r="C137" s="7">
        <v>2122845184.1899993</v>
      </c>
      <c r="D137" s="96">
        <v>1008358.7300000002</v>
      </c>
      <c r="E137" s="96">
        <v>12645867.149140645</v>
      </c>
      <c r="F137" s="96">
        <v>142.96999999999997</v>
      </c>
      <c r="G137" s="96">
        <v>487413.63355631038</v>
      </c>
      <c r="H137" s="96">
        <v>4375320.5288577005</v>
      </c>
      <c r="I137" s="96">
        <v>69.330699460667716</v>
      </c>
    </row>
    <row r="139" spans="1:9" ht="18" x14ac:dyDescent="0.35">
      <c r="A139" s="1" t="s">
        <v>257</v>
      </c>
    </row>
    <row r="140" spans="1:9" ht="18" x14ac:dyDescent="0.35">
      <c r="A140" s="91" t="s">
        <v>239</v>
      </c>
      <c r="B140" s="91" t="s">
        <v>255</v>
      </c>
    </row>
    <row r="141" spans="1:9" ht="18" x14ac:dyDescent="0.35">
      <c r="A141" s="139"/>
      <c r="B141" s="139"/>
    </row>
    <row r="142" spans="1:9" x14ac:dyDescent="0.3">
      <c r="A142" s="43" t="s">
        <v>348</v>
      </c>
      <c r="B142" s="44" t="s">
        <v>242</v>
      </c>
      <c r="C142" s="44" t="s">
        <v>131</v>
      </c>
      <c r="D142" s="44" t="s">
        <v>244</v>
      </c>
      <c r="E142" s="44" t="s">
        <v>245</v>
      </c>
      <c r="F142" s="44" t="s">
        <v>246</v>
      </c>
      <c r="G142" s="44" t="s">
        <v>247</v>
      </c>
      <c r="H142" s="44" t="s">
        <v>256</v>
      </c>
      <c r="I142" s="44" t="s">
        <v>345</v>
      </c>
    </row>
    <row r="143" spans="1:9" x14ac:dyDescent="0.3">
      <c r="A143" s="140" t="s">
        <v>346</v>
      </c>
      <c r="B143" s="11">
        <v>38</v>
      </c>
      <c r="C143" s="11">
        <v>1181064403.9199998</v>
      </c>
      <c r="D143" s="11">
        <v>159740.39000000001</v>
      </c>
      <c r="E143" s="11">
        <v>2251907.619140645</v>
      </c>
      <c r="F143" s="11">
        <v>3.9699999999999998</v>
      </c>
      <c r="G143" s="11">
        <v>99633.10867232403</v>
      </c>
      <c r="H143" s="11">
        <v>1374389.428765242</v>
      </c>
      <c r="I143" s="11">
        <v>2.303394419737228</v>
      </c>
    </row>
    <row r="144" spans="1:9" x14ac:dyDescent="0.3">
      <c r="A144" s="140" t="s">
        <v>48</v>
      </c>
      <c r="B144" s="11">
        <v>17</v>
      </c>
      <c r="C144" s="11">
        <v>530944320.98000002</v>
      </c>
      <c r="D144" s="11">
        <v>363101.28</v>
      </c>
      <c r="E144" s="11">
        <v>3784999.5300000003</v>
      </c>
      <c r="F144" s="11">
        <v>90</v>
      </c>
      <c r="G144" s="11">
        <v>200541.83090810006</v>
      </c>
      <c r="H144" s="11">
        <v>2108928.9346168675</v>
      </c>
      <c r="I144" s="11">
        <v>45</v>
      </c>
    </row>
    <row r="145" spans="1:9" x14ac:dyDescent="0.3">
      <c r="A145" s="140" t="s">
        <v>363</v>
      </c>
      <c r="B145" s="11">
        <v>8</v>
      </c>
      <c r="C145" s="11">
        <v>50162469.309999995</v>
      </c>
      <c r="D145" s="11">
        <v>23478</v>
      </c>
      <c r="E145" s="11">
        <v>315440</v>
      </c>
      <c r="F145" s="11">
        <v>0</v>
      </c>
      <c r="G145" s="11">
        <v>10441.323370615353</v>
      </c>
      <c r="H145" s="11">
        <v>161344.03440021121</v>
      </c>
      <c r="I145" s="11">
        <v>0</v>
      </c>
    </row>
    <row r="146" spans="1:9" x14ac:dyDescent="0.3">
      <c r="A146" s="140" t="s">
        <v>364</v>
      </c>
      <c r="B146" s="11">
        <v>9</v>
      </c>
      <c r="C146" s="11">
        <v>141497360.19999999</v>
      </c>
      <c r="D146" s="11">
        <v>348989</v>
      </c>
      <c r="E146" s="11">
        <v>0</v>
      </c>
      <c r="F146" s="11">
        <v>0</v>
      </c>
      <c r="G146" s="11">
        <v>123032.09076099604</v>
      </c>
      <c r="H146" s="11">
        <v>0</v>
      </c>
      <c r="I146" s="11">
        <v>0</v>
      </c>
    </row>
    <row r="147" spans="1:9" x14ac:dyDescent="0.3">
      <c r="A147" s="140" t="s">
        <v>347</v>
      </c>
      <c r="B147" s="11">
        <v>3</v>
      </c>
      <c r="C147" s="11">
        <v>24248109.649999999</v>
      </c>
      <c r="D147" s="11">
        <v>343.02</v>
      </c>
      <c r="E147" s="11">
        <v>5520</v>
      </c>
      <c r="F147" s="11">
        <v>0</v>
      </c>
      <c r="G147" s="11">
        <v>128.62925438665334</v>
      </c>
      <c r="H147" s="11">
        <v>2070</v>
      </c>
      <c r="I147" s="11">
        <v>0</v>
      </c>
    </row>
    <row r="148" spans="1:9" x14ac:dyDescent="0.3">
      <c r="A148" s="140" t="s">
        <v>365</v>
      </c>
      <c r="B148" s="11">
        <v>4</v>
      </c>
      <c r="C148" s="11">
        <v>34579166.689999998</v>
      </c>
      <c r="D148" s="11">
        <v>0.03</v>
      </c>
      <c r="E148" s="11">
        <v>0</v>
      </c>
      <c r="F148" s="11">
        <v>0</v>
      </c>
      <c r="G148" s="11">
        <v>7.8571428571428004E-3</v>
      </c>
      <c r="H148" s="11">
        <v>0</v>
      </c>
      <c r="I148" s="11">
        <v>0</v>
      </c>
    </row>
    <row r="149" spans="1:9" x14ac:dyDescent="0.3">
      <c r="A149" s="140" t="s">
        <v>218</v>
      </c>
      <c r="B149" s="11">
        <v>3</v>
      </c>
      <c r="C149" s="11">
        <v>93548747.49000001</v>
      </c>
      <c r="D149" s="11">
        <v>108264</v>
      </c>
      <c r="E149" s="11">
        <v>6288000</v>
      </c>
      <c r="F149" s="11">
        <v>49</v>
      </c>
      <c r="G149" s="11">
        <v>51822.603834553942</v>
      </c>
      <c r="H149" s="11">
        <v>728588.1310753799</v>
      </c>
      <c r="I149" s="11">
        <v>22.027305040930489</v>
      </c>
    </row>
    <row r="150" spans="1:9" x14ac:dyDescent="0.3">
      <c r="A150" s="140" t="s">
        <v>366</v>
      </c>
      <c r="B150" s="11">
        <v>1</v>
      </c>
      <c r="C150" s="11">
        <v>15026618.58</v>
      </c>
      <c r="D150" s="11">
        <v>3404</v>
      </c>
      <c r="E150" s="11">
        <v>0</v>
      </c>
      <c r="F150" s="11">
        <v>0</v>
      </c>
      <c r="G150" s="11">
        <v>850.99999988640855</v>
      </c>
      <c r="H150" s="11">
        <v>0</v>
      </c>
      <c r="I150" s="11">
        <v>0</v>
      </c>
    </row>
    <row r="151" spans="1:9" x14ac:dyDescent="0.3">
      <c r="A151" s="140" t="s">
        <v>51</v>
      </c>
      <c r="B151" s="11">
        <v>2</v>
      </c>
      <c r="C151" s="11">
        <v>51773987.370000005</v>
      </c>
      <c r="D151" s="11">
        <v>1039.01</v>
      </c>
      <c r="E151" s="11">
        <v>0</v>
      </c>
      <c r="F151" s="11">
        <v>0</v>
      </c>
      <c r="G151" s="11">
        <v>963.03889830508274</v>
      </c>
      <c r="H151" s="11">
        <v>0</v>
      </c>
      <c r="I151" s="11">
        <v>0</v>
      </c>
    </row>
    <row r="152" spans="1:9" x14ac:dyDescent="0.3">
      <c r="A152" s="141" t="s">
        <v>7</v>
      </c>
      <c r="B152" s="13">
        <v>85</v>
      </c>
      <c r="C152" s="13">
        <v>2122845184.1899993</v>
      </c>
      <c r="D152" s="13">
        <v>1008358.73</v>
      </c>
      <c r="E152" s="13">
        <v>12645867.149140645</v>
      </c>
      <c r="F152" s="13">
        <v>142.97</v>
      </c>
      <c r="G152" s="13">
        <v>487413.63355631044</v>
      </c>
      <c r="H152" s="13">
        <v>4375320.5288577005</v>
      </c>
      <c r="I152" s="13">
        <v>69.330699460667716</v>
      </c>
    </row>
    <row r="154" spans="1:9" ht="18" x14ac:dyDescent="0.35">
      <c r="A154" s="1" t="s">
        <v>258</v>
      </c>
    </row>
    <row r="155" spans="1:9" ht="18" x14ac:dyDescent="0.35">
      <c r="A155" s="91" t="s">
        <v>239</v>
      </c>
      <c r="B155" s="91" t="s">
        <v>255</v>
      </c>
    </row>
    <row r="156" spans="1:9" ht="18" x14ac:dyDescent="0.35">
      <c r="A156" s="139"/>
      <c r="B156" s="139"/>
    </row>
    <row r="157" spans="1:9" x14ac:dyDescent="0.3">
      <c r="A157" s="43" t="s">
        <v>362</v>
      </c>
      <c r="B157" s="44" t="s">
        <v>242</v>
      </c>
      <c r="C157" s="44" t="s">
        <v>131</v>
      </c>
      <c r="D157" s="44" t="s">
        <v>244</v>
      </c>
      <c r="E157" s="44" t="s">
        <v>245</v>
      </c>
      <c r="F157" s="44" t="s">
        <v>246</v>
      </c>
      <c r="G157" s="44" t="s">
        <v>247</v>
      </c>
      <c r="H157" s="44" t="s">
        <v>256</v>
      </c>
      <c r="I157" s="44" t="s">
        <v>345</v>
      </c>
    </row>
    <row r="158" spans="1:9" x14ac:dyDescent="0.3">
      <c r="A158" s="140" t="s">
        <v>349</v>
      </c>
      <c r="B158" s="11">
        <v>1</v>
      </c>
      <c r="C158" s="11">
        <v>5216874.97</v>
      </c>
      <c r="D158" s="11">
        <v>45764</v>
      </c>
      <c r="E158" s="11">
        <v>0</v>
      </c>
      <c r="F158" s="11">
        <v>49</v>
      </c>
      <c r="G158" s="11">
        <v>20572.603834553938</v>
      </c>
      <c r="H158" s="11">
        <v>0</v>
      </c>
      <c r="I158" s="11">
        <v>22.027305040930489</v>
      </c>
    </row>
    <row r="159" spans="1:9" x14ac:dyDescent="0.3">
      <c r="A159" s="140" t="s">
        <v>367</v>
      </c>
      <c r="B159" s="11">
        <v>3</v>
      </c>
      <c r="C159" s="11">
        <v>30921478.649999999</v>
      </c>
      <c r="D159" s="11">
        <v>11884</v>
      </c>
      <c r="E159" s="11">
        <v>149701</v>
      </c>
      <c r="F159" s="11">
        <v>0</v>
      </c>
      <c r="G159" s="11">
        <v>7103.2330728570905</v>
      </c>
      <c r="H159" s="11">
        <v>111527.71293612912</v>
      </c>
      <c r="I159" s="11">
        <v>0</v>
      </c>
    </row>
    <row r="160" spans="1:9" x14ac:dyDescent="0.3">
      <c r="A160" s="140" t="s">
        <v>368</v>
      </c>
      <c r="B160" s="11">
        <v>4</v>
      </c>
      <c r="C160" s="11">
        <v>18191011.920000002</v>
      </c>
      <c r="D160" s="11">
        <v>187800</v>
      </c>
      <c r="E160" s="11">
        <v>0</v>
      </c>
      <c r="F160" s="11">
        <v>0</v>
      </c>
      <c r="G160" s="11">
        <v>63635.332940490931</v>
      </c>
      <c r="H160" s="11">
        <v>0</v>
      </c>
      <c r="I160" s="11">
        <v>0</v>
      </c>
    </row>
    <row r="161" spans="1:9" x14ac:dyDescent="0.3">
      <c r="A161" s="140" t="s">
        <v>369</v>
      </c>
      <c r="B161" s="11">
        <v>1</v>
      </c>
      <c r="C161" s="11">
        <v>12500000</v>
      </c>
      <c r="D161" s="11">
        <v>4963</v>
      </c>
      <c r="E161" s="11">
        <v>43467</v>
      </c>
      <c r="F161" s="11">
        <v>0</v>
      </c>
      <c r="G161" s="11">
        <v>4135.8333333333167</v>
      </c>
      <c r="H161" s="11">
        <v>36222.499999999854</v>
      </c>
      <c r="I161" s="11">
        <v>0</v>
      </c>
    </row>
    <row r="162" spans="1:9" x14ac:dyDescent="0.3">
      <c r="A162" s="140" t="s">
        <v>370</v>
      </c>
      <c r="B162" s="11">
        <v>1</v>
      </c>
      <c r="C162" s="11">
        <v>3375000</v>
      </c>
      <c r="D162" s="11">
        <v>343</v>
      </c>
      <c r="E162" s="11">
        <v>5520</v>
      </c>
      <c r="F162" s="11">
        <v>0</v>
      </c>
      <c r="G162" s="11">
        <v>128.625</v>
      </c>
      <c r="H162" s="11">
        <v>2070</v>
      </c>
      <c r="I162" s="11">
        <v>0</v>
      </c>
    </row>
    <row r="163" spans="1:9" x14ac:dyDescent="0.3">
      <c r="A163" s="140" t="s">
        <v>350</v>
      </c>
      <c r="B163" s="11">
        <v>32</v>
      </c>
      <c r="C163" s="11">
        <v>980521764.13999975</v>
      </c>
      <c r="D163" s="11">
        <v>144089.39000000001</v>
      </c>
      <c r="E163" s="11">
        <v>1980627.619140645</v>
      </c>
      <c r="F163" s="11">
        <v>2.9699999999999998</v>
      </c>
      <c r="G163" s="11">
        <v>92187.404656906627</v>
      </c>
      <c r="H163" s="11">
        <v>1274444.1844589622</v>
      </c>
      <c r="I163" s="11">
        <v>2.0301237109413277</v>
      </c>
    </row>
    <row r="164" spans="1:9" x14ac:dyDescent="0.3">
      <c r="A164" s="140" t="s">
        <v>371</v>
      </c>
      <c r="B164" s="11">
        <v>5</v>
      </c>
      <c r="C164" s="11">
        <v>188042639.78</v>
      </c>
      <c r="D164" s="11">
        <v>10688</v>
      </c>
      <c r="E164" s="11">
        <v>227813</v>
      </c>
      <c r="F164" s="11">
        <v>1</v>
      </c>
      <c r="G164" s="11">
        <v>3309.8706820840757</v>
      </c>
      <c r="H164" s="11">
        <v>63722.744306279958</v>
      </c>
      <c r="I164" s="11">
        <v>0.27327070879589999</v>
      </c>
    </row>
    <row r="165" spans="1:9" x14ac:dyDescent="0.3">
      <c r="A165" s="140" t="s">
        <v>372</v>
      </c>
      <c r="B165" s="11">
        <v>2</v>
      </c>
      <c r="C165" s="11">
        <v>52690433.620000005</v>
      </c>
      <c r="D165" s="11">
        <v>69091</v>
      </c>
      <c r="E165" s="11">
        <v>747972</v>
      </c>
      <c r="F165" s="11">
        <v>0</v>
      </c>
      <c r="G165" s="11">
        <v>9175.9882230379026</v>
      </c>
      <c r="H165" s="11">
        <v>98510.911042043037</v>
      </c>
      <c r="I165" s="11">
        <v>0</v>
      </c>
    </row>
    <row r="166" spans="1:9" x14ac:dyDescent="0.3">
      <c r="A166" s="140" t="s">
        <v>373</v>
      </c>
      <c r="B166" s="11">
        <v>5</v>
      </c>
      <c r="C166" s="11">
        <v>100200000</v>
      </c>
      <c r="D166" s="11">
        <v>17511.29</v>
      </c>
      <c r="E166" s="11">
        <v>307090.44</v>
      </c>
      <c r="F166" s="11">
        <v>0</v>
      </c>
      <c r="G166" s="11">
        <v>11419.279052151798</v>
      </c>
      <c r="H166" s="11">
        <v>201456.75673408672</v>
      </c>
      <c r="I166" s="11">
        <v>0</v>
      </c>
    </row>
    <row r="167" spans="1:9" x14ac:dyDescent="0.3">
      <c r="A167" s="140" t="s">
        <v>374</v>
      </c>
      <c r="B167" s="11">
        <v>1</v>
      </c>
      <c r="C167" s="11">
        <v>152586.04</v>
      </c>
      <c r="D167" s="11">
        <v>675</v>
      </c>
      <c r="E167" s="11">
        <v>12522</v>
      </c>
      <c r="F167" s="11">
        <v>0</v>
      </c>
      <c r="G167" s="11">
        <v>675</v>
      </c>
      <c r="H167" s="11">
        <v>12522</v>
      </c>
      <c r="I167" s="11">
        <v>0</v>
      </c>
    </row>
    <row r="168" spans="1:9" x14ac:dyDescent="0.3">
      <c r="A168" s="140" t="s">
        <v>375</v>
      </c>
      <c r="B168" s="11"/>
      <c r="C168" s="11">
        <v>40131689.520000003</v>
      </c>
      <c r="D168" s="11">
        <v>0.01</v>
      </c>
      <c r="E168" s="11">
        <v>0</v>
      </c>
      <c r="F168" s="11">
        <v>0</v>
      </c>
      <c r="G168" s="11">
        <v>5.0000000000000001E-3</v>
      </c>
      <c r="H168" s="11">
        <v>0</v>
      </c>
      <c r="I168" s="11">
        <v>0</v>
      </c>
    </row>
    <row r="169" spans="1:9" x14ac:dyDescent="0.3">
      <c r="A169" s="140" t="s">
        <v>365</v>
      </c>
      <c r="B169" s="11">
        <v>6</v>
      </c>
      <c r="C169" s="11">
        <v>68267673.25999999</v>
      </c>
      <c r="D169" s="11">
        <v>94414.029999999984</v>
      </c>
      <c r="E169" s="11">
        <v>132726</v>
      </c>
      <c r="F169" s="11">
        <v>0</v>
      </c>
      <c r="G169" s="11">
        <v>37916.412783421307</v>
      </c>
      <c r="H169" s="11">
        <v>26545.200000000001</v>
      </c>
      <c r="I169" s="11">
        <v>0</v>
      </c>
    </row>
    <row r="170" spans="1:9" x14ac:dyDescent="0.3">
      <c r="A170" s="140" t="s">
        <v>376</v>
      </c>
      <c r="B170" s="11">
        <v>1</v>
      </c>
      <c r="C170" s="11">
        <v>15026618.58</v>
      </c>
      <c r="D170" s="11">
        <v>3404</v>
      </c>
      <c r="E170" s="11">
        <v>0</v>
      </c>
      <c r="F170" s="11">
        <v>0</v>
      </c>
      <c r="G170" s="11">
        <v>850.99999988640855</v>
      </c>
      <c r="H170" s="11">
        <v>0</v>
      </c>
      <c r="I170" s="11">
        <v>0</v>
      </c>
    </row>
    <row r="171" spans="1:9" x14ac:dyDescent="0.3">
      <c r="A171" s="140" t="s">
        <v>358</v>
      </c>
      <c r="B171" s="11">
        <v>1</v>
      </c>
      <c r="C171" s="11">
        <v>32041067.91</v>
      </c>
      <c r="D171" s="11">
        <v>54606</v>
      </c>
      <c r="E171" s="11">
        <v>0</v>
      </c>
      <c r="F171" s="11">
        <v>90</v>
      </c>
      <c r="G171" s="11">
        <v>27303</v>
      </c>
      <c r="H171" s="11">
        <v>0</v>
      </c>
      <c r="I171" s="11">
        <v>45</v>
      </c>
    </row>
    <row r="172" spans="1:9" x14ac:dyDescent="0.3">
      <c r="A172" s="140" t="s">
        <v>377</v>
      </c>
      <c r="B172" s="11">
        <v>1</v>
      </c>
      <c r="C172" s="11">
        <v>4640000</v>
      </c>
      <c r="D172" s="11">
        <v>0</v>
      </c>
      <c r="E172" s="11">
        <v>0</v>
      </c>
      <c r="F172" s="11">
        <v>0</v>
      </c>
      <c r="G172" s="11">
        <v>0</v>
      </c>
      <c r="H172" s="11">
        <v>0</v>
      </c>
      <c r="I172" s="11">
        <v>0</v>
      </c>
    </row>
    <row r="173" spans="1:9" x14ac:dyDescent="0.3">
      <c r="A173" s="140" t="s">
        <v>378</v>
      </c>
      <c r="B173" s="11">
        <v>2</v>
      </c>
      <c r="C173" s="11">
        <v>20873109.649999999</v>
      </c>
      <c r="D173" s="11">
        <v>0.02</v>
      </c>
      <c r="E173" s="11">
        <v>0</v>
      </c>
      <c r="F173" s="11">
        <v>0</v>
      </c>
      <c r="G173" s="11">
        <v>4.2543866533504004E-3</v>
      </c>
      <c r="H173" s="11">
        <v>0</v>
      </c>
      <c r="I173" s="11">
        <v>0</v>
      </c>
    </row>
    <row r="174" spans="1:9" x14ac:dyDescent="0.3">
      <c r="A174" s="140" t="s">
        <v>379</v>
      </c>
      <c r="B174" s="11">
        <v>2</v>
      </c>
      <c r="C174" s="11">
        <v>88331872.520000011</v>
      </c>
      <c r="D174" s="11">
        <v>62500</v>
      </c>
      <c r="E174" s="11">
        <v>6288000</v>
      </c>
      <c r="F174" s="11">
        <v>0</v>
      </c>
      <c r="G174" s="11">
        <v>31250</v>
      </c>
      <c r="H174" s="11">
        <v>728588.1310753799</v>
      </c>
      <c r="I174" s="11">
        <v>0</v>
      </c>
    </row>
    <row r="175" spans="1:9" x14ac:dyDescent="0.3">
      <c r="A175" s="140" t="s">
        <v>380</v>
      </c>
      <c r="B175" s="11">
        <v>4</v>
      </c>
      <c r="C175" s="11">
        <v>95825914.569999993</v>
      </c>
      <c r="D175" s="11">
        <v>76189</v>
      </c>
      <c r="E175" s="11">
        <v>0</v>
      </c>
      <c r="F175" s="11">
        <v>0</v>
      </c>
      <c r="G175" s="11">
        <v>23363.15289422666</v>
      </c>
      <c r="H175" s="11">
        <v>0</v>
      </c>
      <c r="I175" s="11">
        <v>0</v>
      </c>
    </row>
    <row r="176" spans="1:9" x14ac:dyDescent="0.3">
      <c r="A176" s="140" t="s">
        <v>381</v>
      </c>
      <c r="B176" s="11">
        <v>1</v>
      </c>
      <c r="C176" s="11">
        <v>5957776.9500000002</v>
      </c>
      <c r="D176" s="11">
        <v>541</v>
      </c>
      <c r="E176" s="11">
        <v>0</v>
      </c>
      <c r="F176" s="11">
        <v>0</v>
      </c>
      <c r="G176" s="11">
        <v>541</v>
      </c>
      <c r="H176" s="11">
        <v>0</v>
      </c>
      <c r="I176" s="11">
        <v>0</v>
      </c>
    </row>
    <row r="177" spans="1:9" x14ac:dyDescent="0.3">
      <c r="A177" s="140" t="s">
        <v>359</v>
      </c>
      <c r="B177" s="11">
        <v>9</v>
      </c>
      <c r="C177" s="11">
        <v>346012819.45000005</v>
      </c>
      <c r="D177" s="11">
        <v>221892.99</v>
      </c>
      <c r="E177" s="11">
        <v>2729937.09</v>
      </c>
      <c r="F177" s="11">
        <v>0</v>
      </c>
      <c r="G177" s="11">
        <v>152643.56363291037</v>
      </c>
      <c r="H177" s="11">
        <v>1808961.2668407378</v>
      </c>
      <c r="I177" s="11">
        <v>0</v>
      </c>
    </row>
    <row r="178" spans="1:9" x14ac:dyDescent="0.3">
      <c r="A178" s="140" t="s">
        <v>382</v>
      </c>
      <c r="B178" s="11">
        <v>1</v>
      </c>
      <c r="C178" s="11">
        <v>5684520.9000000004</v>
      </c>
      <c r="D178" s="11">
        <v>498</v>
      </c>
      <c r="E178" s="11">
        <v>0</v>
      </c>
      <c r="F178" s="11">
        <v>0</v>
      </c>
      <c r="G178" s="11">
        <v>422.0338983050828</v>
      </c>
      <c r="H178" s="11">
        <v>0</v>
      </c>
      <c r="I178" s="11">
        <v>0</v>
      </c>
    </row>
    <row r="179" spans="1:9" x14ac:dyDescent="0.3">
      <c r="A179" s="140" t="s">
        <v>383</v>
      </c>
      <c r="B179" s="11">
        <v>2</v>
      </c>
      <c r="C179" s="11">
        <v>8240331.7599999998</v>
      </c>
      <c r="D179" s="11">
        <v>1505</v>
      </c>
      <c r="E179" s="11">
        <v>20491</v>
      </c>
      <c r="F179" s="11">
        <v>0</v>
      </c>
      <c r="G179" s="11">
        <v>780.29029775826257</v>
      </c>
      <c r="H179" s="11">
        <v>10749.121464082127</v>
      </c>
      <c r="I179" s="11">
        <v>0</v>
      </c>
    </row>
    <row r="180" spans="1:9" x14ac:dyDescent="0.3">
      <c r="A180" s="141" t="s">
        <v>7</v>
      </c>
      <c r="B180" s="13">
        <v>85</v>
      </c>
      <c r="C180" s="13">
        <v>2122845184.1899993</v>
      </c>
      <c r="D180" s="13">
        <v>1008358.73</v>
      </c>
      <c r="E180" s="13">
        <v>12645867.149140645</v>
      </c>
      <c r="F180" s="13">
        <v>142.97</v>
      </c>
      <c r="G180" s="13">
        <v>487413.63355631044</v>
      </c>
      <c r="H180" s="13">
        <v>4375320.5288577005</v>
      </c>
      <c r="I180" s="13">
        <v>69.330699460667716</v>
      </c>
    </row>
    <row r="182" spans="1:9" ht="18" x14ac:dyDescent="0.35">
      <c r="A182" s="1" t="s">
        <v>259</v>
      </c>
    </row>
    <row r="183" spans="1:9" ht="18" x14ac:dyDescent="0.35">
      <c r="A183" s="91" t="s">
        <v>280</v>
      </c>
    </row>
    <row r="185" spans="1:9" x14ac:dyDescent="0.3">
      <c r="A185" s="3" t="s">
        <v>45</v>
      </c>
      <c r="B185" s="3" t="s">
        <v>242</v>
      </c>
      <c r="C185" s="3" t="s">
        <v>131</v>
      </c>
      <c r="D185" s="44" t="s">
        <v>244</v>
      </c>
      <c r="E185" s="44" t="s">
        <v>245</v>
      </c>
      <c r="F185" s="44" t="s">
        <v>344</v>
      </c>
      <c r="G185" s="44" t="s">
        <v>247</v>
      </c>
      <c r="H185" s="44" t="s">
        <v>256</v>
      </c>
      <c r="I185" s="44" t="s">
        <v>345</v>
      </c>
    </row>
    <row r="186" spans="1:9" x14ac:dyDescent="0.3">
      <c r="A186" s="4" t="s">
        <v>27</v>
      </c>
      <c r="B186">
        <v>3</v>
      </c>
      <c r="C186" s="107">
        <v>5506182.3700000001</v>
      </c>
      <c r="D186" s="94">
        <v>3806</v>
      </c>
      <c r="E186" s="94">
        <v>33005</v>
      </c>
      <c r="F186" s="94">
        <v>6.43</v>
      </c>
      <c r="G186" s="94">
        <v>2033.1749980422942</v>
      </c>
      <c r="H186" s="94">
        <v>13759.799987065442</v>
      </c>
      <c r="I186" s="94">
        <v>3.5317499965924424</v>
      </c>
    </row>
    <row r="187" spans="1:9" x14ac:dyDescent="0.3">
      <c r="A187" s="4" t="s">
        <v>15</v>
      </c>
      <c r="B187">
        <v>2</v>
      </c>
      <c r="C187" s="107">
        <v>12695963.289999999</v>
      </c>
      <c r="D187" s="94">
        <v>87950</v>
      </c>
      <c r="E187" s="94">
        <v>664518</v>
      </c>
      <c r="F187" s="94">
        <v>19</v>
      </c>
      <c r="G187" s="94">
        <v>68950.000002132554</v>
      </c>
      <c r="H187" s="94">
        <v>517818.00001646561</v>
      </c>
      <c r="I187" s="94">
        <v>15.250000000420901</v>
      </c>
    </row>
    <row r="188" spans="1:9" x14ac:dyDescent="0.3">
      <c r="A188" s="4" t="s">
        <v>25</v>
      </c>
      <c r="B188">
        <v>1</v>
      </c>
      <c r="C188" s="107">
        <v>384562.44</v>
      </c>
      <c r="D188" s="94">
        <v>3000</v>
      </c>
      <c r="E188" s="94">
        <v>36165</v>
      </c>
      <c r="F188" s="94">
        <v>0</v>
      </c>
      <c r="G188" s="94">
        <v>750</v>
      </c>
      <c r="H188" s="94">
        <v>9041.25</v>
      </c>
      <c r="I188" s="94">
        <v>0</v>
      </c>
    </row>
    <row r="189" spans="1:9" x14ac:dyDescent="0.3">
      <c r="A189" s="4" t="s">
        <v>42</v>
      </c>
      <c r="B189">
        <v>5</v>
      </c>
      <c r="C189" s="107">
        <v>4090909.22</v>
      </c>
      <c r="D189" s="94">
        <v>2750</v>
      </c>
      <c r="E189" s="94">
        <v>31680</v>
      </c>
      <c r="F189" s="94">
        <v>0</v>
      </c>
      <c r="G189" s="94">
        <v>2000</v>
      </c>
      <c r="H189" s="94">
        <v>23040</v>
      </c>
      <c r="I189" s="94">
        <v>0</v>
      </c>
    </row>
    <row r="190" spans="1:9" x14ac:dyDescent="0.3">
      <c r="A190" s="4" t="s">
        <v>19</v>
      </c>
      <c r="B190">
        <v>1</v>
      </c>
      <c r="C190" s="107">
        <v>2727272.76</v>
      </c>
      <c r="D190" s="94">
        <v>112500</v>
      </c>
      <c r="E190" s="94">
        <v>162000</v>
      </c>
      <c r="F190" s="94">
        <v>9</v>
      </c>
      <c r="G190" s="94">
        <v>112500</v>
      </c>
      <c r="H190" s="94">
        <v>162000</v>
      </c>
      <c r="I190" s="94">
        <v>9</v>
      </c>
    </row>
    <row r="191" spans="1:9" x14ac:dyDescent="0.3">
      <c r="A191" s="4" t="s">
        <v>14</v>
      </c>
      <c r="B191">
        <v>14</v>
      </c>
      <c r="C191" s="107">
        <v>494687762.5</v>
      </c>
      <c r="D191" s="94">
        <v>1068617</v>
      </c>
      <c r="E191" s="94">
        <v>3130593.0783831398</v>
      </c>
      <c r="F191" s="94">
        <v>486.41999999999996</v>
      </c>
      <c r="G191" s="94">
        <v>873280.82342374884</v>
      </c>
      <c r="H191" s="94">
        <v>1882229.6871245077</v>
      </c>
      <c r="I191" s="94">
        <v>291.97425225257655</v>
      </c>
    </row>
    <row r="192" spans="1:9" x14ac:dyDescent="0.3">
      <c r="A192" s="5" t="s">
        <v>7</v>
      </c>
      <c r="B192" s="95">
        <v>26</v>
      </c>
      <c r="C192" s="108">
        <v>520092652.58000004</v>
      </c>
      <c r="D192" s="96">
        <v>1278623</v>
      </c>
      <c r="E192" s="96">
        <v>4057961.0783831403</v>
      </c>
      <c r="F192" s="96">
        <v>520.85</v>
      </c>
      <c r="G192" s="96">
        <v>1059513.9984239237</v>
      </c>
      <c r="H192" s="96">
        <v>2607888.7371280389</v>
      </c>
      <c r="I192" s="96">
        <v>319.75600224958987</v>
      </c>
    </row>
    <row r="194" spans="1:9" ht="18" x14ac:dyDescent="0.35">
      <c r="A194" s="1" t="s">
        <v>384</v>
      </c>
    </row>
    <row r="195" spans="1:9" ht="18" x14ac:dyDescent="0.35">
      <c r="A195" s="91" t="s">
        <v>260</v>
      </c>
    </row>
    <row r="197" spans="1:9" x14ac:dyDescent="0.3">
      <c r="A197" s="3" t="s">
        <v>45</v>
      </c>
      <c r="B197" s="3" t="s">
        <v>242</v>
      </c>
      <c r="C197" s="3" t="s">
        <v>131</v>
      </c>
      <c r="D197" s="44" t="s">
        <v>244</v>
      </c>
      <c r="E197" s="44" t="s">
        <v>245</v>
      </c>
      <c r="F197" s="44" t="s">
        <v>344</v>
      </c>
      <c r="G197" s="44" t="s">
        <v>247</v>
      </c>
      <c r="H197" s="44" t="s">
        <v>256</v>
      </c>
      <c r="I197" s="44" t="s">
        <v>345</v>
      </c>
    </row>
    <row r="198" spans="1:9" x14ac:dyDescent="0.3">
      <c r="A198" s="4" t="s">
        <v>27</v>
      </c>
      <c r="B198">
        <v>1</v>
      </c>
      <c r="C198" s="107">
        <v>3622488.41</v>
      </c>
      <c r="D198" s="94">
        <v>1659</v>
      </c>
      <c r="E198" s="94">
        <v>22210</v>
      </c>
      <c r="F198" s="94">
        <v>2.61</v>
      </c>
      <c r="G198" s="94">
        <v>622.12499955656597</v>
      </c>
      <c r="H198" s="94">
        <v>8328.7499940634898</v>
      </c>
      <c r="I198" s="94">
        <v>0.97874999930237305</v>
      </c>
    </row>
    <row r="199" spans="1:9" x14ac:dyDescent="0.3">
      <c r="A199" s="4" t="s">
        <v>14</v>
      </c>
      <c r="B199">
        <v>1</v>
      </c>
      <c r="C199" s="107">
        <v>24149922.719999999</v>
      </c>
      <c r="D199" s="94">
        <v>32163</v>
      </c>
      <c r="E199" s="94">
        <v>205549.75825316808</v>
      </c>
      <c r="F199" s="94">
        <v>32.03</v>
      </c>
      <c r="G199" s="94">
        <v>3866.8912153136234</v>
      </c>
      <c r="H199" s="94">
        <v>24712.823881448083</v>
      </c>
      <c r="I199" s="94">
        <v>3.8509008993718052</v>
      </c>
    </row>
    <row r="200" spans="1:9" x14ac:dyDescent="0.3">
      <c r="A200" s="5" t="s">
        <v>7</v>
      </c>
      <c r="B200" s="95">
        <v>2</v>
      </c>
      <c r="C200" s="108">
        <v>27772411.129999999</v>
      </c>
      <c r="D200" s="96">
        <v>33822</v>
      </c>
      <c r="E200" s="96">
        <v>227759.75825316808</v>
      </c>
      <c r="F200" s="96">
        <v>34.64</v>
      </c>
      <c r="G200" s="96">
        <v>4489.0162148701893</v>
      </c>
      <c r="H200" s="96">
        <v>33041.573875511574</v>
      </c>
      <c r="I200" s="96">
        <v>4.8296508986741786</v>
      </c>
    </row>
    <row r="202" spans="1:9" ht="18" x14ac:dyDescent="0.35">
      <c r="A202" s="1" t="s">
        <v>385</v>
      </c>
    </row>
    <row r="204" spans="1:9" x14ac:dyDescent="0.3">
      <c r="A204" s="44" t="s">
        <v>45</v>
      </c>
      <c r="B204" s="44" t="s">
        <v>242</v>
      </c>
      <c r="C204" s="44" t="s">
        <v>131</v>
      </c>
      <c r="D204" s="99" t="s">
        <v>261</v>
      </c>
      <c r="E204" s="99" t="s">
        <v>262</v>
      </c>
    </row>
    <row r="205" spans="1:9" x14ac:dyDescent="0.3">
      <c r="A205" s="4" t="s">
        <v>107</v>
      </c>
      <c r="B205">
        <v>6</v>
      </c>
      <c r="C205" s="107">
        <v>260311371.07999998</v>
      </c>
      <c r="D205" s="93">
        <v>0</v>
      </c>
      <c r="E205" s="93">
        <v>0</v>
      </c>
    </row>
    <row r="206" spans="1:9" x14ac:dyDescent="0.3">
      <c r="A206" s="4" t="s">
        <v>38</v>
      </c>
      <c r="B206">
        <v>3</v>
      </c>
      <c r="C206" s="107">
        <v>117814761.92</v>
      </c>
      <c r="D206" s="93">
        <v>0</v>
      </c>
      <c r="E206" s="93">
        <v>0</v>
      </c>
    </row>
    <row r="207" spans="1:9" x14ac:dyDescent="0.3">
      <c r="A207" s="4" t="s">
        <v>27</v>
      </c>
      <c r="B207">
        <v>8</v>
      </c>
      <c r="C207" s="107">
        <v>87394934.670000002</v>
      </c>
      <c r="D207" s="93">
        <v>0</v>
      </c>
      <c r="E207" s="93">
        <v>0</v>
      </c>
    </row>
    <row r="208" spans="1:9" x14ac:dyDescent="0.3">
      <c r="A208" s="4" t="s">
        <v>23</v>
      </c>
      <c r="B208">
        <v>6</v>
      </c>
      <c r="C208" s="107">
        <v>349374490.81999999</v>
      </c>
      <c r="D208" s="93">
        <v>0</v>
      </c>
      <c r="E208" s="93">
        <v>0</v>
      </c>
    </row>
    <row r="209" spans="1:5" x14ac:dyDescent="0.3">
      <c r="A209" s="4" t="s">
        <v>21</v>
      </c>
      <c r="B209">
        <v>17</v>
      </c>
      <c r="C209" s="107">
        <v>194522775.80000001</v>
      </c>
      <c r="D209" s="93">
        <v>0</v>
      </c>
      <c r="E209" s="93">
        <v>0</v>
      </c>
    </row>
    <row r="210" spans="1:5" x14ac:dyDescent="0.3">
      <c r="A210" s="4" t="s">
        <v>40</v>
      </c>
      <c r="B210">
        <v>7</v>
      </c>
      <c r="C210" s="107">
        <v>73184753.269999996</v>
      </c>
      <c r="D210" s="93">
        <v>0</v>
      </c>
      <c r="E210" s="93">
        <v>0</v>
      </c>
    </row>
    <row r="211" spans="1:5" x14ac:dyDescent="0.3">
      <c r="A211" s="4" t="s">
        <v>33</v>
      </c>
      <c r="B211">
        <v>7</v>
      </c>
      <c r="C211" s="107">
        <v>100644488.89000002</v>
      </c>
      <c r="D211" s="93">
        <v>0</v>
      </c>
      <c r="E211" s="93">
        <v>0</v>
      </c>
    </row>
    <row r="212" spans="1:5" x14ac:dyDescent="0.3">
      <c r="A212" s="4" t="s">
        <v>44</v>
      </c>
      <c r="B212">
        <v>2</v>
      </c>
      <c r="C212" s="107">
        <v>4612125.47</v>
      </c>
      <c r="D212" s="93">
        <v>0</v>
      </c>
      <c r="E212" s="93">
        <v>0</v>
      </c>
    </row>
    <row r="213" spans="1:5" x14ac:dyDescent="0.3">
      <c r="A213" s="4" t="s">
        <v>15</v>
      </c>
      <c r="B213">
        <v>29</v>
      </c>
      <c r="C213" s="107">
        <v>1948610280.9700003</v>
      </c>
      <c r="D213" s="93">
        <v>0</v>
      </c>
      <c r="E213" s="93">
        <v>0</v>
      </c>
    </row>
    <row r="214" spans="1:5" x14ac:dyDescent="0.3">
      <c r="A214" s="4" t="s">
        <v>32</v>
      </c>
      <c r="B214">
        <v>3</v>
      </c>
      <c r="C214" s="107">
        <v>157000000</v>
      </c>
      <c r="D214" s="93">
        <v>0</v>
      </c>
      <c r="E214" s="93">
        <v>0</v>
      </c>
    </row>
    <row r="215" spans="1:5" x14ac:dyDescent="0.3">
      <c r="A215" s="4" t="s">
        <v>37</v>
      </c>
      <c r="B215">
        <v>13</v>
      </c>
      <c r="C215" s="107">
        <v>287341815.44000006</v>
      </c>
      <c r="D215" s="93">
        <v>451802</v>
      </c>
      <c r="E215" s="93">
        <v>298867.79692307563</v>
      </c>
    </row>
    <row r="216" spans="1:5" x14ac:dyDescent="0.3">
      <c r="A216" s="4" t="s">
        <v>39</v>
      </c>
      <c r="B216">
        <v>3</v>
      </c>
      <c r="C216" s="107">
        <v>23732500</v>
      </c>
      <c r="D216" s="93">
        <v>0</v>
      </c>
      <c r="E216" s="93">
        <v>0</v>
      </c>
    </row>
    <row r="217" spans="1:5" x14ac:dyDescent="0.3">
      <c r="A217" s="4" t="s">
        <v>34</v>
      </c>
      <c r="B217">
        <v>2</v>
      </c>
      <c r="C217" s="107">
        <v>42156942.289999999</v>
      </c>
      <c r="D217" s="93">
        <v>27500</v>
      </c>
      <c r="E217" s="93">
        <v>1663.066954373</v>
      </c>
    </row>
    <row r="218" spans="1:5" x14ac:dyDescent="0.3">
      <c r="A218" s="4" t="s">
        <v>20</v>
      </c>
      <c r="B218">
        <v>18</v>
      </c>
      <c r="C218" s="107">
        <v>312279407.14999998</v>
      </c>
      <c r="D218" s="93">
        <v>1861368</v>
      </c>
      <c r="E218" s="93">
        <v>347060.17298168392</v>
      </c>
    </row>
    <row r="219" spans="1:5" x14ac:dyDescent="0.3">
      <c r="A219" s="4" t="s">
        <v>24</v>
      </c>
      <c r="B219">
        <v>5</v>
      </c>
      <c r="C219" s="107">
        <v>185716302.52999997</v>
      </c>
      <c r="D219" s="93">
        <v>0</v>
      </c>
      <c r="E219" s="93">
        <v>0</v>
      </c>
    </row>
    <row r="220" spans="1:5" x14ac:dyDescent="0.3">
      <c r="A220" s="4" t="s">
        <v>31</v>
      </c>
      <c r="B220">
        <v>9</v>
      </c>
      <c r="C220" s="107">
        <v>161523480</v>
      </c>
      <c r="D220" s="93">
        <v>0</v>
      </c>
      <c r="E220" s="93">
        <v>0</v>
      </c>
    </row>
    <row r="221" spans="1:5" x14ac:dyDescent="0.3">
      <c r="A221" s="4" t="s">
        <v>43</v>
      </c>
      <c r="B221">
        <v>14</v>
      </c>
      <c r="C221" s="107">
        <v>48819989.240000002</v>
      </c>
      <c r="D221" s="93">
        <v>0</v>
      </c>
      <c r="E221" s="93">
        <v>0</v>
      </c>
    </row>
    <row r="222" spans="1:5" x14ac:dyDescent="0.3">
      <c r="A222" s="4" t="s">
        <v>29</v>
      </c>
      <c r="B222">
        <v>1</v>
      </c>
      <c r="C222" s="107">
        <v>65000000</v>
      </c>
      <c r="D222" s="93">
        <v>0</v>
      </c>
      <c r="E222" s="93">
        <v>0</v>
      </c>
    </row>
    <row r="223" spans="1:5" x14ac:dyDescent="0.3">
      <c r="A223" s="4" t="s">
        <v>28</v>
      </c>
      <c r="B223">
        <v>8</v>
      </c>
      <c r="C223" s="107">
        <v>142247894.40000001</v>
      </c>
      <c r="D223" s="93">
        <v>0</v>
      </c>
      <c r="E223" s="93">
        <v>0</v>
      </c>
    </row>
    <row r="224" spans="1:5" x14ac:dyDescent="0.3">
      <c r="A224" s="4" t="s">
        <v>36</v>
      </c>
      <c r="B224">
        <v>6</v>
      </c>
      <c r="C224" s="107">
        <v>106436309.41</v>
      </c>
      <c r="D224" s="93">
        <v>107243</v>
      </c>
      <c r="E224" s="93">
        <v>11873.894566813509</v>
      </c>
    </row>
    <row r="225" spans="1:5" x14ac:dyDescent="0.3">
      <c r="A225" s="4" t="s">
        <v>35</v>
      </c>
      <c r="B225">
        <v>5</v>
      </c>
      <c r="C225" s="107">
        <v>111906227.48</v>
      </c>
      <c r="D225" s="93">
        <v>137000</v>
      </c>
      <c r="E225" s="93">
        <v>68317.936259819049</v>
      </c>
    </row>
    <row r="226" spans="1:5" x14ac:dyDescent="0.3">
      <c r="A226" s="4" t="s">
        <v>41</v>
      </c>
      <c r="B226">
        <v>8</v>
      </c>
      <c r="C226" s="107">
        <v>169877796.62</v>
      </c>
      <c r="D226" s="93">
        <v>0</v>
      </c>
      <c r="E226" s="93">
        <v>0</v>
      </c>
    </row>
    <row r="227" spans="1:5" x14ac:dyDescent="0.3">
      <c r="A227" s="4" t="s">
        <v>25</v>
      </c>
      <c r="B227">
        <v>4</v>
      </c>
      <c r="C227" s="107">
        <v>83326637.870000005</v>
      </c>
      <c r="D227" s="93">
        <v>0</v>
      </c>
      <c r="E227" s="93">
        <v>0</v>
      </c>
    </row>
    <row r="228" spans="1:5" x14ac:dyDescent="0.3">
      <c r="A228" s="4" t="s">
        <v>42</v>
      </c>
      <c r="B228">
        <v>10</v>
      </c>
      <c r="C228" s="107">
        <v>113575692.3</v>
      </c>
      <c r="D228" s="93">
        <v>243971</v>
      </c>
      <c r="E228" s="93">
        <v>170420.91911764562</v>
      </c>
    </row>
    <row r="229" spans="1:5" x14ac:dyDescent="0.3">
      <c r="A229" s="4" t="s">
        <v>16</v>
      </c>
      <c r="B229">
        <v>28</v>
      </c>
      <c r="C229" s="107">
        <v>1073509282.8399998</v>
      </c>
      <c r="D229" s="93">
        <v>150000</v>
      </c>
      <c r="E229" s="93">
        <v>34459.784883673499</v>
      </c>
    </row>
    <row r="230" spans="1:5" x14ac:dyDescent="0.3">
      <c r="A230" s="4" t="s">
        <v>18</v>
      </c>
      <c r="B230">
        <v>20</v>
      </c>
      <c r="C230" s="107">
        <v>557177732.81999993</v>
      </c>
      <c r="D230" s="93">
        <v>0</v>
      </c>
      <c r="E230" s="93">
        <v>0</v>
      </c>
    </row>
    <row r="231" spans="1:5" x14ac:dyDescent="0.3">
      <c r="A231" s="4" t="s">
        <v>19</v>
      </c>
      <c r="B231">
        <v>17</v>
      </c>
      <c r="C231" s="107">
        <v>660783785.18999994</v>
      </c>
      <c r="D231" s="93">
        <v>387334</v>
      </c>
      <c r="E231" s="93">
        <v>129111.33333333206</v>
      </c>
    </row>
    <row r="232" spans="1:5" x14ac:dyDescent="0.3">
      <c r="A232" s="4" t="s">
        <v>26</v>
      </c>
      <c r="B232">
        <v>8</v>
      </c>
      <c r="C232" s="107">
        <v>163649066.00000003</v>
      </c>
      <c r="D232" s="93">
        <v>0</v>
      </c>
      <c r="E232" s="93">
        <v>0</v>
      </c>
    </row>
    <row r="233" spans="1:5" x14ac:dyDescent="0.3">
      <c r="A233" s="4" t="s">
        <v>30</v>
      </c>
      <c r="B233">
        <v>9</v>
      </c>
      <c r="C233" s="107">
        <v>345513223.5</v>
      </c>
      <c r="D233" s="93">
        <v>0</v>
      </c>
      <c r="E233" s="93">
        <v>0</v>
      </c>
    </row>
    <row r="234" spans="1:5" x14ac:dyDescent="0.3">
      <c r="A234" s="4" t="s">
        <v>14</v>
      </c>
      <c r="B234">
        <v>34</v>
      </c>
      <c r="C234" s="107">
        <v>1522364501.2300003</v>
      </c>
      <c r="D234" s="93">
        <v>83203</v>
      </c>
      <c r="E234" s="93">
        <v>44461.696837740965</v>
      </c>
    </row>
    <row r="235" spans="1:5" x14ac:dyDescent="0.3">
      <c r="A235" s="4" t="s">
        <v>22</v>
      </c>
      <c r="B235">
        <v>16</v>
      </c>
      <c r="C235" s="107">
        <v>407339052.67999995</v>
      </c>
      <c r="D235" s="93">
        <v>163300</v>
      </c>
      <c r="E235" s="93">
        <v>72385.538160469194</v>
      </c>
    </row>
    <row r="236" spans="1:5" x14ac:dyDescent="0.3">
      <c r="A236" s="4" t="s">
        <v>17</v>
      </c>
      <c r="B236">
        <v>27</v>
      </c>
      <c r="C236" s="107">
        <v>1606646809.3600001</v>
      </c>
      <c r="D236" s="93">
        <v>8000</v>
      </c>
      <c r="E236" s="93">
        <v>2919.7080268627201</v>
      </c>
    </row>
    <row r="237" spans="1:5" x14ac:dyDescent="0.3">
      <c r="A237" s="5" t="s">
        <v>7</v>
      </c>
      <c r="B237" s="95">
        <v>353</v>
      </c>
      <c r="C237" s="108">
        <v>11484394431.240007</v>
      </c>
      <c r="D237" s="98">
        <v>3620721</v>
      </c>
      <c r="E237" s="98">
        <v>1181541.8480454891</v>
      </c>
    </row>
    <row r="239" spans="1:5" ht="18" x14ac:dyDescent="0.35">
      <c r="A239" s="1" t="s">
        <v>386</v>
      </c>
    </row>
    <row r="240" spans="1:5" ht="18" x14ac:dyDescent="0.35">
      <c r="A240" s="91" t="s">
        <v>263</v>
      </c>
    </row>
    <row r="242" spans="1:11" x14ac:dyDescent="0.3">
      <c r="A242" s="3" t="s">
        <v>45</v>
      </c>
      <c r="B242" s="3" t="s">
        <v>242</v>
      </c>
      <c r="C242" s="3" t="s">
        <v>131</v>
      </c>
      <c r="D242" s="3" t="s">
        <v>264</v>
      </c>
      <c r="E242" s="3" t="s">
        <v>265</v>
      </c>
      <c r="F242" s="3" t="s">
        <v>266</v>
      </c>
      <c r="G242" s="3" t="s">
        <v>267</v>
      </c>
      <c r="H242" s="3" t="s">
        <v>268</v>
      </c>
      <c r="I242" s="3" t="s">
        <v>269</v>
      </c>
      <c r="J242" s="3" t="s">
        <v>270</v>
      </c>
      <c r="K242" s="3" t="s">
        <v>271</v>
      </c>
    </row>
    <row r="243" spans="1:11" x14ac:dyDescent="0.3">
      <c r="A243" s="4" t="s">
        <v>38</v>
      </c>
      <c r="B243">
        <v>1</v>
      </c>
      <c r="C243" s="94">
        <v>84500000</v>
      </c>
      <c r="D243" s="94">
        <v>0</v>
      </c>
      <c r="E243" s="94">
        <v>0</v>
      </c>
      <c r="F243" s="94">
        <v>0</v>
      </c>
      <c r="G243" s="94">
        <v>0</v>
      </c>
      <c r="H243" s="94">
        <v>0</v>
      </c>
      <c r="I243" s="94">
        <v>0</v>
      </c>
      <c r="J243" s="94">
        <v>0</v>
      </c>
      <c r="K243" s="94">
        <v>0</v>
      </c>
    </row>
    <row r="244" spans="1:11" x14ac:dyDescent="0.3">
      <c r="A244" s="4" t="s">
        <v>23</v>
      </c>
      <c r="B244">
        <v>1</v>
      </c>
      <c r="C244" s="94">
        <v>10000000</v>
      </c>
      <c r="D244" s="94">
        <v>0</v>
      </c>
      <c r="E244" s="94">
        <v>0</v>
      </c>
      <c r="F244" s="94">
        <v>3</v>
      </c>
      <c r="G244" s="94">
        <v>0.09</v>
      </c>
      <c r="H244" s="94">
        <v>0</v>
      </c>
      <c r="I244" s="94">
        <v>0</v>
      </c>
      <c r="J244" s="94">
        <v>3</v>
      </c>
      <c r="K244" s="94">
        <v>0.09</v>
      </c>
    </row>
    <row r="245" spans="1:11" x14ac:dyDescent="0.3">
      <c r="A245" s="4" t="s">
        <v>21</v>
      </c>
      <c r="B245">
        <v>10</v>
      </c>
      <c r="C245" s="94">
        <v>135669535.46000001</v>
      </c>
      <c r="D245" s="94">
        <v>0</v>
      </c>
      <c r="E245" s="94">
        <v>9976901</v>
      </c>
      <c r="F245" s="94">
        <v>271.39999999999998</v>
      </c>
      <c r="G245" s="94">
        <v>8.07</v>
      </c>
      <c r="H245" s="94">
        <v>0</v>
      </c>
      <c r="I245" s="94">
        <v>5951314.9220778942</v>
      </c>
      <c r="J245" s="94">
        <v>97.024534554843356</v>
      </c>
      <c r="K245" s="94">
        <v>3.0861365376776821</v>
      </c>
    </row>
    <row r="246" spans="1:11" x14ac:dyDescent="0.3">
      <c r="A246" s="4" t="s">
        <v>40</v>
      </c>
      <c r="B246">
        <v>5</v>
      </c>
      <c r="C246" s="94">
        <v>13184753.270000001</v>
      </c>
      <c r="D246" s="94">
        <v>2530841</v>
      </c>
      <c r="E246" s="94">
        <v>23468423</v>
      </c>
      <c r="F246" s="94">
        <v>0</v>
      </c>
      <c r="G246" s="94">
        <v>0</v>
      </c>
      <c r="H246" s="94">
        <v>284529.83780842257</v>
      </c>
      <c r="I246" s="94">
        <v>2021939.0798684084</v>
      </c>
      <c r="J246" s="94">
        <v>0</v>
      </c>
      <c r="K246" s="94">
        <v>0</v>
      </c>
    </row>
    <row r="247" spans="1:11" x14ac:dyDescent="0.3">
      <c r="A247" s="4" t="s">
        <v>33</v>
      </c>
      <c r="B247">
        <v>4</v>
      </c>
      <c r="C247" s="94">
        <v>30406436.960000001</v>
      </c>
      <c r="D247" s="94">
        <v>18106865</v>
      </c>
      <c r="E247" s="94">
        <v>9883028</v>
      </c>
      <c r="F247" s="94">
        <v>0</v>
      </c>
      <c r="G247" s="94">
        <v>0</v>
      </c>
      <c r="H247" s="94">
        <v>987071.88656773674</v>
      </c>
      <c r="I247" s="94">
        <v>564864.48089129583</v>
      </c>
      <c r="J247" s="94">
        <v>0</v>
      </c>
      <c r="K247" s="94">
        <v>0</v>
      </c>
    </row>
    <row r="248" spans="1:11" x14ac:dyDescent="0.3">
      <c r="A248" s="4" t="s">
        <v>15</v>
      </c>
      <c r="B248">
        <v>8</v>
      </c>
      <c r="C248" s="94">
        <v>1333971623.1200001</v>
      </c>
      <c r="D248" s="94">
        <v>91250000</v>
      </c>
      <c r="E248" s="94">
        <v>0</v>
      </c>
      <c r="F248" s="94">
        <v>236</v>
      </c>
      <c r="G248" s="94">
        <v>12.8</v>
      </c>
      <c r="H248" s="94">
        <v>27904575.892857011</v>
      </c>
      <c r="I248" s="94">
        <v>0</v>
      </c>
      <c r="J248" s="94">
        <v>102.80032469233809</v>
      </c>
      <c r="K248" s="94">
        <v>3.7876557288392743</v>
      </c>
    </row>
    <row r="249" spans="1:11" x14ac:dyDescent="0.3">
      <c r="A249" s="4" t="s">
        <v>37</v>
      </c>
      <c r="B249">
        <v>8</v>
      </c>
      <c r="C249" s="94">
        <v>111238351.23999999</v>
      </c>
      <c r="D249" s="94">
        <v>0</v>
      </c>
      <c r="E249" s="94">
        <v>2628000</v>
      </c>
      <c r="F249" s="94">
        <v>30</v>
      </c>
      <c r="G249" s="94">
        <v>0.31</v>
      </c>
      <c r="H249" s="94">
        <v>0</v>
      </c>
      <c r="I249" s="94">
        <v>1181625.2225519172</v>
      </c>
      <c r="J249" s="94">
        <v>13.488872403560698</v>
      </c>
      <c r="K249" s="94">
        <v>0.13938501483679389</v>
      </c>
    </row>
    <row r="250" spans="1:11" x14ac:dyDescent="0.3">
      <c r="A250" s="4" t="s">
        <v>20</v>
      </c>
      <c r="B250">
        <v>12</v>
      </c>
      <c r="C250" s="94">
        <v>170091526.45000002</v>
      </c>
      <c r="D250" s="94">
        <v>15772157</v>
      </c>
      <c r="E250" s="94">
        <v>1935230</v>
      </c>
      <c r="F250" s="94">
        <v>1.55</v>
      </c>
      <c r="G250" s="94">
        <v>0.02</v>
      </c>
      <c r="H250" s="94">
        <v>9099361.0810792278</v>
      </c>
      <c r="I250" s="94">
        <v>913095.54857485776</v>
      </c>
      <c r="J250" s="94">
        <v>0.77500000000000002</v>
      </c>
      <c r="K250" s="94">
        <v>0.01</v>
      </c>
    </row>
    <row r="251" spans="1:11" x14ac:dyDescent="0.3">
      <c r="A251" s="4" t="s">
        <v>24</v>
      </c>
      <c r="B251">
        <v>3</v>
      </c>
      <c r="C251" s="94">
        <v>164908006.66999999</v>
      </c>
      <c r="D251" s="94">
        <v>164250000</v>
      </c>
      <c r="E251" s="94">
        <v>112531522</v>
      </c>
      <c r="F251" s="94">
        <v>0</v>
      </c>
      <c r="G251" s="94">
        <v>0</v>
      </c>
      <c r="H251" s="94">
        <v>39294258.373204827</v>
      </c>
      <c r="I251" s="94">
        <v>99846575.66798301</v>
      </c>
      <c r="J251" s="94">
        <v>0</v>
      </c>
      <c r="K251" s="94">
        <v>0</v>
      </c>
    </row>
    <row r="252" spans="1:11" x14ac:dyDescent="0.3">
      <c r="A252" s="4" t="s">
        <v>31</v>
      </c>
      <c r="B252">
        <v>4</v>
      </c>
      <c r="C252" s="94">
        <v>68500000</v>
      </c>
      <c r="D252" s="94">
        <v>16224675</v>
      </c>
      <c r="E252" s="94">
        <v>0</v>
      </c>
      <c r="F252" s="94">
        <v>14.48</v>
      </c>
      <c r="G252" s="94">
        <v>0.16</v>
      </c>
      <c r="H252" s="94">
        <v>8856216.7650850564</v>
      </c>
      <c r="I252" s="94">
        <v>0</v>
      </c>
      <c r="J252" s="94">
        <v>13.451523422186437</v>
      </c>
      <c r="K252" s="94">
        <v>0.148635617924712</v>
      </c>
    </row>
    <row r="253" spans="1:11" x14ac:dyDescent="0.3">
      <c r="A253" s="4" t="s">
        <v>43</v>
      </c>
      <c r="B253">
        <v>8</v>
      </c>
      <c r="C253" s="94">
        <v>15569514.129999999</v>
      </c>
      <c r="D253" s="94">
        <v>1642500</v>
      </c>
      <c r="E253" s="94">
        <v>0</v>
      </c>
      <c r="F253" s="94">
        <v>0</v>
      </c>
      <c r="G253" s="94">
        <v>0</v>
      </c>
      <c r="H253" s="94">
        <v>821250</v>
      </c>
      <c r="I253" s="94">
        <v>0</v>
      </c>
      <c r="J253" s="94">
        <v>0</v>
      </c>
      <c r="K253" s="94">
        <v>0</v>
      </c>
    </row>
    <row r="254" spans="1:11" x14ac:dyDescent="0.3">
      <c r="A254" s="4" t="s">
        <v>28</v>
      </c>
      <c r="B254">
        <v>2</v>
      </c>
      <c r="C254" s="94">
        <v>59784000</v>
      </c>
      <c r="D254" s="94">
        <v>0</v>
      </c>
      <c r="E254" s="94">
        <v>0</v>
      </c>
      <c r="F254" s="94">
        <v>11.01</v>
      </c>
      <c r="G254" s="94">
        <v>0.45</v>
      </c>
      <c r="H254" s="94">
        <v>0</v>
      </c>
      <c r="I254" s="94">
        <v>0</v>
      </c>
      <c r="J254" s="94">
        <v>4.9006475793552982</v>
      </c>
      <c r="K254" s="94">
        <v>0.23583277785678752</v>
      </c>
    </row>
    <row r="255" spans="1:11" x14ac:dyDescent="0.3">
      <c r="A255" s="4" t="s">
        <v>36</v>
      </c>
      <c r="B255">
        <v>2</v>
      </c>
      <c r="C255" s="94">
        <v>29600000</v>
      </c>
      <c r="D255" s="94">
        <v>0</v>
      </c>
      <c r="E255" s="94">
        <v>0</v>
      </c>
      <c r="F255" s="94">
        <v>95</v>
      </c>
      <c r="G255" s="94">
        <v>8</v>
      </c>
      <c r="H255" s="94">
        <v>0</v>
      </c>
      <c r="I255" s="94">
        <v>0</v>
      </c>
      <c r="J255" s="94">
        <v>62.428571428570741</v>
      </c>
      <c r="K255" s="94">
        <v>5.2571428571428003</v>
      </c>
    </row>
    <row r="256" spans="1:11" x14ac:dyDescent="0.3">
      <c r="A256" s="4" t="s">
        <v>35</v>
      </c>
      <c r="B256">
        <v>1</v>
      </c>
      <c r="C256" s="94">
        <v>8154817.5099999998</v>
      </c>
      <c r="D256" s="94">
        <v>0</v>
      </c>
      <c r="E256" s="94">
        <v>0</v>
      </c>
      <c r="F256" s="94">
        <v>0</v>
      </c>
      <c r="G256" s="94">
        <v>0</v>
      </c>
      <c r="H256" s="94">
        <v>0</v>
      </c>
      <c r="I256" s="94">
        <v>0</v>
      </c>
      <c r="J256" s="94">
        <v>0</v>
      </c>
      <c r="K256" s="94">
        <v>0</v>
      </c>
    </row>
    <row r="257" spans="1:11" x14ac:dyDescent="0.3">
      <c r="A257" s="4" t="s">
        <v>41</v>
      </c>
      <c r="B257">
        <v>2</v>
      </c>
      <c r="C257" s="94">
        <v>41329159.859999999</v>
      </c>
      <c r="D257" s="94">
        <v>0</v>
      </c>
      <c r="E257" s="94">
        <v>0</v>
      </c>
      <c r="F257" s="94">
        <v>0</v>
      </c>
      <c r="G257" s="94">
        <v>0</v>
      </c>
      <c r="H257" s="94">
        <v>0</v>
      </c>
      <c r="I257" s="94">
        <v>0</v>
      </c>
      <c r="J257" s="94">
        <v>0</v>
      </c>
      <c r="K257" s="94">
        <v>0</v>
      </c>
    </row>
    <row r="258" spans="1:11" x14ac:dyDescent="0.3">
      <c r="A258" s="4" t="s">
        <v>42</v>
      </c>
      <c r="B258">
        <v>1</v>
      </c>
      <c r="C258" s="94">
        <v>47500000</v>
      </c>
      <c r="D258" s="94">
        <v>0</v>
      </c>
      <c r="E258" s="94">
        <v>0</v>
      </c>
      <c r="F258" s="94">
        <v>0</v>
      </c>
      <c r="G258" s="94">
        <v>0</v>
      </c>
      <c r="H258" s="94">
        <v>0</v>
      </c>
      <c r="I258" s="94">
        <v>0</v>
      </c>
      <c r="J258" s="94">
        <v>0</v>
      </c>
      <c r="K258" s="94">
        <v>0</v>
      </c>
    </row>
    <row r="259" spans="1:11" x14ac:dyDescent="0.3">
      <c r="A259" s="4" t="s">
        <v>16</v>
      </c>
      <c r="B259">
        <v>3</v>
      </c>
      <c r="C259" s="94">
        <v>104734384.88</v>
      </c>
      <c r="D259" s="94">
        <v>0</v>
      </c>
      <c r="E259" s="94">
        <v>0</v>
      </c>
      <c r="F259" s="94">
        <v>50</v>
      </c>
      <c r="G259" s="94">
        <v>3.29</v>
      </c>
      <c r="H259" s="94">
        <v>0</v>
      </c>
      <c r="I259" s="94">
        <v>0</v>
      </c>
      <c r="J259" s="94">
        <v>6.69896190915148</v>
      </c>
      <c r="K259" s="94">
        <v>0.43116294801486849</v>
      </c>
    </row>
    <row r="260" spans="1:11" x14ac:dyDescent="0.3">
      <c r="A260" s="4" t="s">
        <v>18</v>
      </c>
      <c r="B260">
        <v>11</v>
      </c>
      <c r="C260" s="94">
        <v>217126775.05999997</v>
      </c>
      <c r="D260" s="94">
        <v>26374832</v>
      </c>
      <c r="E260" s="94">
        <v>58273718</v>
      </c>
      <c r="F260" s="94">
        <v>17.98</v>
      </c>
      <c r="G260" s="94">
        <v>0.19</v>
      </c>
      <c r="H260" s="94">
        <v>1574949.8882688689</v>
      </c>
      <c r="I260" s="94">
        <v>3310316.3744288697</v>
      </c>
      <c r="J260" s="94">
        <v>4.2049999999999015</v>
      </c>
      <c r="K260" s="94">
        <v>4.4435483870966699E-2</v>
      </c>
    </row>
    <row r="261" spans="1:11" x14ac:dyDescent="0.3">
      <c r="A261" s="4" t="s">
        <v>19</v>
      </c>
      <c r="B261">
        <v>6</v>
      </c>
      <c r="C261" s="94">
        <v>329155976.99000001</v>
      </c>
      <c r="D261" s="94">
        <v>0</v>
      </c>
      <c r="E261" s="94">
        <v>0</v>
      </c>
      <c r="F261" s="94">
        <v>8.1</v>
      </c>
      <c r="G261" s="94">
        <v>0.4</v>
      </c>
      <c r="H261" s="94">
        <v>0</v>
      </c>
      <c r="I261" s="94">
        <v>0</v>
      </c>
      <c r="J261" s="94">
        <v>8.1</v>
      </c>
      <c r="K261" s="94">
        <v>0.4</v>
      </c>
    </row>
    <row r="262" spans="1:11" x14ac:dyDescent="0.3">
      <c r="A262" s="4" t="s">
        <v>26</v>
      </c>
      <c r="B262">
        <v>3</v>
      </c>
      <c r="C262" s="94">
        <v>13456143.77</v>
      </c>
      <c r="D262" s="94">
        <v>3649477</v>
      </c>
      <c r="E262" s="94">
        <v>3784956</v>
      </c>
      <c r="F262" s="94">
        <v>3.83</v>
      </c>
      <c r="G262" s="94">
        <v>0.03</v>
      </c>
      <c r="H262" s="94">
        <v>729895.39999999991</v>
      </c>
      <c r="I262" s="94">
        <v>756991.2</v>
      </c>
      <c r="J262" s="94">
        <v>1.7022222193172269</v>
      </c>
      <c r="K262" s="94">
        <v>1.3333333310578802E-2</v>
      </c>
    </row>
    <row r="263" spans="1:11" x14ac:dyDescent="0.3">
      <c r="A263" s="4" t="s">
        <v>30</v>
      </c>
      <c r="B263">
        <v>4</v>
      </c>
      <c r="C263" s="94">
        <v>297810194.78999996</v>
      </c>
      <c r="D263" s="94">
        <v>7709000</v>
      </c>
      <c r="E263" s="94">
        <v>0</v>
      </c>
      <c r="F263" s="94">
        <v>26.61</v>
      </c>
      <c r="G263" s="94">
        <v>0.09</v>
      </c>
      <c r="H263" s="94">
        <v>3854500</v>
      </c>
      <c r="I263" s="94">
        <v>0</v>
      </c>
      <c r="J263" s="94">
        <v>10.975710357470087</v>
      </c>
      <c r="K263" s="94">
        <v>3.7121906507790597E-2</v>
      </c>
    </row>
    <row r="264" spans="1:11" x14ac:dyDescent="0.3">
      <c r="A264" s="4" t="s">
        <v>14</v>
      </c>
      <c r="B264">
        <v>11</v>
      </c>
      <c r="C264" s="94">
        <v>770536832.37</v>
      </c>
      <c r="D264" s="94">
        <v>0</v>
      </c>
      <c r="E264" s="94">
        <v>4213442</v>
      </c>
      <c r="F264" s="94">
        <v>223.24</v>
      </c>
      <c r="G264" s="94">
        <v>3.55</v>
      </c>
      <c r="H264" s="94">
        <v>0</v>
      </c>
      <c r="I264" s="94">
        <v>2916998.3076922977</v>
      </c>
      <c r="J264" s="94">
        <v>53.303905519565774</v>
      </c>
      <c r="K264" s="94">
        <v>0.85809084672534175</v>
      </c>
    </row>
    <row r="265" spans="1:11" x14ac:dyDescent="0.3">
      <c r="A265" s="4" t="s">
        <v>22</v>
      </c>
      <c r="B265">
        <v>13</v>
      </c>
      <c r="C265" s="94">
        <v>319475340.10999995</v>
      </c>
      <c r="D265" s="94">
        <v>54750</v>
      </c>
      <c r="E265" s="94">
        <v>5110</v>
      </c>
      <c r="F265" s="94">
        <v>251.03</v>
      </c>
      <c r="G265" s="94">
        <v>11.16</v>
      </c>
      <c r="H265" s="94">
        <v>19499.999999999789</v>
      </c>
      <c r="I265" s="94">
        <v>1548.484848484833</v>
      </c>
      <c r="J265" s="94">
        <v>207.26239369107537</v>
      </c>
      <c r="K265" s="94">
        <v>9.1440429510066643</v>
      </c>
    </row>
    <row r="266" spans="1:11" x14ac:dyDescent="0.3">
      <c r="A266" s="4" t="s">
        <v>17</v>
      </c>
      <c r="B266">
        <v>8</v>
      </c>
      <c r="C266" s="94">
        <v>614469765.46000004</v>
      </c>
      <c r="D266" s="94">
        <v>31795000</v>
      </c>
      <c r="E266" s="94">
        <v>22439046</v>
      </c>
      <c r="F266" s="94">
        <v>81.400000000000006</v>
      </c>
      <c r="G266" s="94">
        <v>2.29</v>
      </c>
      <c r="H266" s="94">
        <v>26495833.332071207</v>
      </c>
      <c r="I266" s="94">
        <v>18699204.99900905</v>
      </c>
      <c r="J266" s="94">
        <v>70.883241517418583</v>
      </c>
      <c r="K266" s="94">
        <v>1.9941354186104243</v>
      </c>
    </row>
    <row r="267" spans="1:11" x14ac:dyDescent="0.3">
      <c r="A267" s="5" t="s">
        <v>7</v>
      </c>
      <c r="B267" s="95">
        <v>131</v>
      </c>
      <c r="C267" s="96">
        <v>4991173138.0999985</v>
      </c>
      <c r="D267" s="96">
        <v>379360097</v>
      </c>
      <c r="E267" s="96">
        <v>249139376</v>
      </c>
      <c r="F267" s="96">
        <v>1324.63</v>
      </c>
      <c r="G267" s="96">
        <v>50.899999999999984</v>
      </c>
      <c r="H267" s="96">
        <v>119921942.45694238</v>
      </c>
      <c r="I267" s="96">
        <v>136164474.28792605</v>
      </c>
      <c r="J267" s="96">
        <v>661.00090929485305</v>
      </c>
      <c r="K267" s="96">
        <v>25.677111422324682</v>
      </c>
    </row>
    <row r="269" spans="1:11" ht="18" x14ac:dyDescent="0.35">
      <c r="A269" s="1" t="s">
        <v>387</v>
      </c>
    </row>
    <row r="271" spans="1:11" x14ac:dyDescent="0.3">
      <c r="A271" s="44" t="s">
        <v>272</v>
      </c>
      <c r="B271" s="100" t="s">
        <v>278</v>
      </c>
      <c r="C271" s="100" t="s">
        <v>88</v>
      </c>
      <c r="D271" s="44" t="s">
        <v>273</v>
      </c>
      <c r="E271" s="100" t="s">
        <v>279</v>
      </c>
      <c r="F271" s="100" t="s">
        <v>88</v>
      </c>
    </row>
    <row r="272" spans="1:11" x14ac:dyDescent="0.3">
      <c r="A272" t="s">
        <v>274</v>
      </c>
      <c r="B272" s="101">
        <v>12.54</v>
      </c>
      <c r="C272" s="20">
        <f>B272/$B$276</f>
        <v>0.49022673964034402</v>
      </c>
      <c r="D272" t="s">
        <v>274</v>
      </c>
      <c r="E272" s="106">
        <v>7.9</v>
      </c>
      <c r="F272" s="20">
        <f>E272/$E$276</f>
        <v>0.60956790123456794</v>
      </c>
    </row>
    <row r="273" spans="1:6" x14ac:dyDescent="0.3">
      <c r="A273" t="s">
        <v>275</v>
      </c>
      <c r="B273" s="101">
        <v>4.59</v>
      </c>
      <c r="C273" s="20">
        <f t="shared" ref="C273:C275" si="0">B273/$B$276</f>
        <v>0.17943706020328382</v>
      </c>
      <c r="D273" t="s">
        <v>275</v>
      </c>
      <c r="E273" s="102">
        <v>1.45</v>
      </c>
      <c r="F273" s="20">
        <f t="shared" ref="F273:F275" si="1">E273/$E$276</f>
        <v>0.1118827160493827</v>
      </c>
    </row>
    <row r="274" spans="1:6" x14ac:dyDescent="0.3">
      <c r="A274" t="s">
        <v>276</v>
      </c>
      <c r="B274" s="101">
        <v>6.31</v>
      </c>
      <c r="C274" s="20">
        <f t="shared" si="0"/>
        <v>0.24667709147771696</v>
      </c>
      <c r="D274" t="s">
        <v>276</v>
      </c>
      <c r="E274" s="102">
        <v>2.4</v>
      </c>
      <c r="F274" s="20">
        <f t="shared" si="1"/>
        <v>0.18518518518518517</v>
      </c>
    </row>
    <row r="275" spans="1:6" x14ac:dyDescent="0.3">
      <c r="A275" t="s">
        <v>277</v>
      </c>
      <c r="B275" s="101">
        <v>2.14</v>
      </c>
      <c r="C275" s="20">
        <f t="shared" si="0"/>
        <v>8.3659108678655211E-2</v>
      </c>
      <c r="D275" t="s">
        <v>277</v>
      </c>
      <c r="E275" s="102">
        <v>1.21</v>
      </c>
      <c r="F275" s="20">
        <f t="shared" si="1"/>
        <v>9.3364197530864182E-2</v>
      </c>
    </row>
    <row r="276" spans="1:6" x14ac:dyDescent="0.3">
      <c r="A276" s="103" t="s">
        <v>147</v>
      </c>
      <c r="B276" s="104">
        <f>SUM(B272:B275)</f>
        <v>25.58</v>
      </c>
      <c r="C276" s="103"/>
      <c r="D276" s="103" t="s">
        <v>147</v>
      </c>
      <c r="E276" s="105">
        <f>SUM(E272:E275)</f>
        <v>12.96</v>
      </c>
      <c r="F276" s="103"/>
    </row>
  </sheetData>
  <mergeCells count="7">
    <mergeCell ref="A27:A30"/>
    <mergeCell ref="A31:A33"/>
    <mergeCell ref="A8:A10"/>
    <mergeCell ref="A13:A15"/>
    <mergeCell ref="A16:A18"/>
    <mergeCell ref="A19:A23"/>
    <mergeCell ref="A24:A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357B-2560-4DA4-AFB7-E75294769D0B}">
  <sheetPr codeName="Sheet9">
    <tabColor theme="9" tint="0.79998168889431442"/>
  </sheetPr>
  <dimension ref="A1:H112"/>
  <sheetViews>
    <sheetView zoomScale="70" zoomScaleNormal="70" workbookViewId="0">
      <selection activeCell="A92" sqref="A92"/>
    </sheetView>
  </sheetViews>
  <sheetFormatPr defaultColWidth="36" defaultRowHeight="14.4" x14ac:dyDescent="0.3"/>
  <cols>
    <col min="2" max="3" width="39.6640625" customWidth="1"/>
    <col min="4" max="4" width="40.88671875" customWidth="1"/>
  </cols>
  <sheetData>
    <row r="1" spans="1:7" ht="18" x14ac:dyDescent="0.35">
      <c r="A1" s="1" t="s">
        <v>3</v>
      </c>
    </row>
    <row r="3" spans="1:7" ht="18" x14ac:dyDescent="0.35">
      <c r="A3" s="1" t="s">
        <v>486</v>
      </c>
      <c r="B3" s="1"/>
    </row>
    <row r="4" spans="1:7" ht="15" thickBot="1" x14ac:dyDescent="0.35"/>
    <row r="5" spans="1:7" ht="29.4" thickBot="1" x14ac:dyDescent="0.35">
      <c r="B5" s="153" t="s">
        <v>393</v>
      </c>
      <c r="C5" s="154"/>
      <c r="D5" s="155" t="s">
        <v>147</v>
      </c>
      <c r="E5" s="156" t="s">
        <v>142</v>
      </c>
      <c r="F5" s="156" t="s">
        <v>143</v>
      </c>
      <c r="G5" s="157" t="s">
        <v>144</v>
      </c>
    </row>
    <row r="6" spans="1:7" x14ac:dyDescent="0.3">
      <c r="A6" s="262" t="s">
        <v>394</v>
      </c>
      <c r="B6" s="265" t="s">
        <v>395</v>
      </c>
      <c r="C6" s="158" t="s">
        <v>396</v>
      </c>
      <c r="D6" s="159">
        <v>77</v>
      </c>
      <c r="E6" s="160">
        <v>55</v>
      </c>
      <c r="F6" s="160">
        <v>16</v>
      </c>
      <c r="G6" s="161">
        <v>6</v>
      </c>
    </row>
    <row r="7" spans="1:7" x14ac:dyDescent="0.3">
      <c r="A7" s="263"/>
      <c r="B7" s="266"/>
      <c r="C7" s="162" t="s">
        <v>397</v>
      </c>
      <c r="D7" s="163">
        <v>2692045846.6799994</v>
      </c>
      <c r="E7" s="164">
        <v>2254290652.3500004</v>
      </c>
      <c r="F7" s="164">
        <v>270865862.90999997</v>
      </c>
      <c r="G7" s="165">
        <v>166889331.42000002</v>
      </c>
    </row>
    <row r="8" spans="1:7" ht="15" thickBot="1" x14ac:dyDescent="0.35">
      <c r="A8" s="263"/>
      <c r="B8" s="266"/>
      <c r="C8" s="166" t="s">
        <v>398</v>
      </c>
      <c r="D8" s="167">
        <v>903669804.25</v>
      </c>
      <c r="E8" s="168">
        <v>844649034.45000005</v>
      </c>
      <c r="F8" s="168">
        <v>55258400</v>
      </c>
      <c r="G8" s="169">
        <v>3762369.8</v>
      </c>
    </row>
    <row r="9" spans="1:7" x14ac:dyDescent="0.3">
      <c r="A9" s="263"/>
      <c r="B9" s="267" t="s">
        <v>399</v>
      </c>
      <c r="C9" s="170" t="s">
        <v>396</v>
      </c>
      <c r="D9" s="160">
        <v>43</v>
      </c>
      <c r="E9" s="160">
        <v>30</v>
      </c>
      <c r="F9" s="160">
        <v>9</v>
      </c>
      <c r="G9" s="161">
        <v>4</v>
      </c>
    </row>
    <row r="10" spans="1:7" x14ac:dyDescent="0.3">
      <c r="A10" s="263"/>
      <c r="B10" s="268"/>
      <c r="C10" s="146" t="s">
        <v>397</v>
      </c>
      <c r="D10" s="164">
        <v>865464026.76000011</v>
      </c>
      <c r="E10" s="164">
        <v>672506343.75999999</v>
      </c>
      <c r="F10" s="164">
        <v>60038838.449999996</v>
      </c>
      <c r="G10" s="165">
        <v>132918844.55000001</v>
      </c>
    </row>
    <row r="11" spans="1:7" x14ac:dyDescent="0.3">
      <c r="A11" s="263"/>
      <c r="B11" s="268"/>
      <c r="C11" s="171" t="s">
        <v>400</v>
      </c>
      <c r="D11" s="164">
        <v>715925827.89999998</v>
      </c>
      <c r="E11" s="164">
        <v>713943772</v>
      </c>
      <c r="F11" s="164">
        <v>985311</v>
      </c>
      <c r="G11" s="165">
        <v>996744.9</v>
      </c>
    </row>
    <row r="12" spans="1:7" ht="15" thickBot="1" x14ac:dyDescent="0.35">
      <c r="A12" s="263"/>
      <c r="B12" s="269"/>
      <c r="C12" s="172" t="s">
        <v>398</v>
      </c>
      <c r="D12" s="173">
        <v>775092341.29999995</v>
      </c>
      <c r="E12" s="173">
        <v>770654700.5</v>
      </c>
      <c r="F12" s="173">
        <v>1566980</v>
      </c>
      <c r="G12" s="174">
        <v>2870660.8</v>
      </c>
    </row>
    <row r="13" spans="1:7" x14ac:dyDescent="0.3">
      <c r="A13" s="263"/>
      <c r="B13" s="270" t="s">
        <v>401</v>
      </c>
      <c r="C13" s="147" t="s">
        <v>396</v>
      </c>
      <c r="D13" s="175">
        <v>1</v>
      </c>
      <c r="E13" s="176">
        <v>0</v>
      </c>
      <c r="F13" s="176">
        <v>0</v>
      </c>
      <c r="G13" s="177">
        <v>1</v>
      </c>
    </row>
    <row r="14" spans="1:7" x14ac:dyDescent="0.3">
      <c r="A14" s="263"/>
      <c r="B14" s="270"/>
      <c r="C14" s="147" t="s">
        <v>397</v>
      </c>
      <c r="D14" s="164">
        <v>4170486.87</v>
      </c>
      <c r="E14" s="178">
        <v>0</v>
      </c>
      <c r="F14" s="178">
        <v>0</v>
      </c>
      <c r="G14" s="165">
        <v>4170486.87</v>
      </c>
    </row>
    <row r="15" spans="1:7" x14ac:dyDescent="0.3">
      <c r="A15" s="263"/>
      <c r="B15" s="270"/>
      <c r="C15" s="147" t="s">
        <v>402</v>
      </c>
      <c r="D15" s="164">
        <v>8264</v>
      </c>
      <c r="E15" s="178">
        <v>0</v>
      </c>
      <c r="F15" s="178">
        <v>0</v>
      </c>
      <c r="G15" s="165">
        <v>8264</v>
      </c>
    </row>
    <row r="16" spans="1:7" ht="15" thickBot="1" x14ac:dyDescent="0.35">
      <c r="A16" s="263"/>
      <c r="B16" s="270"/>
      <c r="C16" s="179" t="s">
        <v>398</v>
      </c>
      <c r="D16" s="168">
        <v>826400</v>
      </c>
      <c r="E16" s="180">
        <v>0</v>
      </c>
      <c r="F16" s="180">
        <v>0</v>
      </c>
      <c r="G16" s="169">
        <v>826400</v>
      </c>
    </row>
    <row r="17" spans="1:7" x14ac:dyDescent="0.3">
      <c r="A17" s="263"/>
      <c r="B17" s="267" t="s">
        <v>403</v>
      </c>
      <c r="C17" s="170" t="s">
        <v>396</v>
      </c>
      <c r="D17" s="160">
        <v>12</v>
      </c>
      <c r="E17" s="160">
        <v>2</v>
      </c>
      <c r="F17" s="160">
        <v>10</v>
      </c>
      <c r="G17" s="181">
        <v>0</v>
      </c>
    </row>
    <row r="18" spans="1:7" x14ac:dyDescent="0.3">
      <c r="A18" s="263"/>
      <c r="B18" s="268"/>
      <c r="C18" s="146" t="s">
        <v>397</v>
      </c>
      <c r="D18" s="164">
        <v>205844053.69999999</v>
      </c>
      <c r="E18" s="164">
        <v>29130000</v>
      </c>
      <c r="F18" s="164">
        <v>176714053.70000002</v>
      </c>
      <c r="G18" s="182">
        <v>0</v>
      </c>
    </row>
    <row r="19" spans="1:7" x14ac:dyDescent="0.3">
      <c r="A19" s="263"/>
      <c r="B19" s="268"/>
      <c r="C19" s="146" t="s">
        <v>404</v>
      </c>
      <c r="D19" s="164">
        <v>4238535.2200000007</v>
      </c>
      <c r="E19" s="164">
        <v>23344.22</v>
      </c>
      <c r="F19" s="164">
        <v>4215191</v>
      </c>
      <c r="G19" s="182">
        <v>0</v>
      </c>
    </row>
    <row r="20" spans="1:7" ht="15" thickBot="1" x14ac:dyDescent="0.35">
      <c r="A20" s="263"/>
      <c r="B20" s="269"/>
      <c r="C20" s="172" t="s">
        <v>398</v>
      </c>
      <c r="D20" s="173">
        <v>19386804.579999998</v>
      </c>
      <c r="E20" s="173">
        <v>4649961.58</v>
      </c>
      <c r="F20" s="173">
        <v>14736843</v>
      </c>
      <c r="G20" s="183">
        <v>0</v>
      </c>
    </row>
    <row r="21" spans="1:7" x14ac:dyDescent="0.3">
      <c r="A21" s="263"/>
      <c r="B21" s="270" t="s">
        <v>405</v>
      </c>
      <c r="C21" s="147" t="s">
        <v>396</v>
      </c>
      <c r="D21" s="175">
        <v>2</v>
      </c>
      <c r="E21" s="175">
        <v>1</v>
      </c>
      <c r="F21" s="175">
        <v>1</v>
      </c>
      <c r="G21" s="184">
        <v>0</v>
      </c>
    </row>
    <row r="22" spans="1:7" x14ac:dyDescent="0.3">
      <c r="A22" s="263"/>
      <c r="B22" s="270"/>
      <c r="C22" s="147" t="s">
        <v>397</v>
      </c>
      <c r="D22" s="164">
        <v>61462713.859999999</v>
      </c>
      <c r="E22" s="164">
        <v>56887142.840000004</v>
      </c>
      <c r="F22" s="164">
        <v>4575571.0199999996</v>
      </c>
      <c r="G22" s="182">
        <v>0</v>
      </c>
    </row>
    <row r="23" spans="1:7" x14ac:dyDescent="0.3">
      <c r="A23" s="263"/>
      <c r="B23" s="270"/>
      <c r="C23" s="147" t="s">
        <v>406</v>
      </c>
      <c r="D23" s="164">
        <v>4000</v>
      </c>
      <c r="E23" s="164">
        <v>1000</v>
      </c>
      <c r="F23" s="164">
        <v>3000</v>
      </c>
      <c r="G23" s="182">
        <v>0</v>
      </c>
    </row>
    <row r="24" spans="1:7" ht="15" thickBot="1" x14ac:dyDescent="0.35">
      <c r="A24" s="263"/>
      <c r="B24" s="270"/>
      <c r="C24" s="179" t="s">
        <v>398</v>
      </c>
      <c r="D24" s="168">
        <v>56379000</v>
      </c>
      <c r="E24" s="168">
        <v>20739000</v>
      </c>
      <c r="F24" s="168">
        <v>35640000</v>
      </c>
      <c r="G24" s="185">
        <v>0</v>
      </c>
    </row>
    <row r="25" spans="1:7" x14ac:dyDescent="0.3">
      <c r="A25" s="263"/>
      <c r="B25" s="267" t="s">
        <v>407</v>
      </c>
      <c r="C25" s="170" t="s">
        <v>396</v>
      </c>
      <c r="D25" s="160">
        <v>15</v>
      </c>
      <c r="E25" s="160">
        <v>14</v>
      </c>
      <c r="F25" s="186">
        <v>0</v>
      </c>
      <c r="G25" s="161">
        <v>1</v>
      </c>
    </row>
    <row r="26" spans="1:7" x14ac:dyDescent="0.3">
      <c r="A26" s="263"/>
      <c r="B26" s="268"/>
      <c r="C26" s="146" t="s">
        <v>397</v>
      </c>
      <c r="D26" s="164">
        <v>960928476.25999999</v>
      </c>
      <c r="E26" s="164">
        <v>944998476.25999999</v>
      </c>
      <c r="F26" s="178">
        <v>0</v>
      </c>
      <c r="G26" s="165">
        <v>15930000</v>
      </c>
    </row>
    <row r="27" spans="1:7" x14ac:dyDescent="0.3">
      <c r="A27" s="263"/>
      <c r="B27" s="268"/>
      <c r="C27" s="146" t="s">
        <v>408</v>
      </c>
      <c r="D27" s="187">
        <v>58.260000000000005</v>
      </c>
      <c r="E27" s="187">
        <v>57.260000000000005</v>
      </c>
      <c r="F27" s="178">
        <v>0</v>
      </c>
      <c r="G27" s="188">
        <v>1</v>
      </c>
    </row>
    <row r="28" spans="1:7" ht="15" thickBot="1" x14ac:dyDescent="0.35">
      <c r="A28" s="263"/>
      <c r="B28" s="269"/>
      <c r="C28" s="172" t="s">
        <v>398</v>
      </c>
      <c r="D28" s="173">
        <v>20626433.550000001</v>
      </c>
      <c r="E28" s="173">
        <v>20614124.550000001</v>
      </c>
      <c r="F28" s="189">
        <v>0</v>
      </c>
      <c r="G28" s="174">
        <v>12309</v>
      </c>
    </row>
    <row r="29" spans="1:7" x14ac:dyDescent="0.3">
      <c r="A29" s="263"/>
      <c r="B29" s="270" t="s">
        <v>409</v>
      </c>
      <c r="C29" s="147" t="s">
        <v>396</v>
      </c>
      <c r="D29" s="175">
        <v>18</v>
      </c>
      <c r="E29" s="175">
        <v>15</v>
      </c>
      <c r="F29" s="175">
        <v>2</v>
      </c>
      <c r="G29" s="177">
        <v>1</v>
      </c>
    </row>
    <row r="30" spans="1:7" x14ac:dyDescent="0.3">
      <c r="A30" s="263"/>
      <c r="B30" s="270"/>
      <c r="C30" s="147" t="s">
        <v>397</v>
      </c>
      <c r="D30" s="164">
        <v>1019957731.4300001</v>
      </c>
      <c r="E30" s="164">
        <v>914780962.83000004</v>
      </c>
      <c r="F30" s="164">
        <v>86895573.609999999</v>
      </c>
      <c r="G30" s="165">
        <v>15930000</v>
      </c>
    </row>
    <row r="31" spans="1:7" x14ac:dyDescent="0.3">
      <c r="A31" s="263"/>
      <c r="B31" s="270"/>
      <c r="C31" s="147" t="s">
        <v>410</v>
      </c>
      <c r="D31" s="178" t="s">
        <v>411</v>
      </c>
      <c r="E31" s="178" t="s">
        <v>411</v>
      </c>
      <c r="F31" s="178" t="s">
        <v>411</v>
      </c>
      <c r="G31" s="182" t="s">
        <v>411</v>
      </c>
    </row>
    <row r="32" spans="1:7" ht="15" thickBot="1" x14ac:dyDescent="0.35">
      <c r="A32" s="264"/>
      <c r="B32" s="271"/>
      <c r="C32" s="190" t="s">
        <v>398</v>
      </c>
      <c r="D32" s="173">
        <v>31358824.82</v>
      </c>
      <c r="E32" s="173">
        <v>27991247.82</v>
      </c>
      <c r="F32" s="173">
        <v>3314577</v>
      </c>
      <c r="G32" s="174">
        <v>53000</v>
      </c>
    </row>
    <row r="33" spans="1:7" x14ac:dyDescent="0.3">
      <c r="A33" s="191"/>
      <c r="B33" s="192" t="s">
        <v>412</v>
      </c>
      <c r="C33" s="193"/>
      <c r="D33" s="194"/>
      <c r="E33" s="194"/>
      <c r="F33" s="194"/>
      <c r="G33" s="194"/>
    </row>
    <row r="36" spans="1:7" ht="18" x14ac:dyDescent="0.35">
      <c r="A36" s="1" t="s">
        <v>413</v>
      </c>
      <c r="B36" s="1"/>
    </row>
    <row r="37" spans="1:7" ht="15" thickBot="1" x14ac:dyDescent="0.35"/>
    <row r="38" spans="1:7" ht="29.4" thickBot="1" x14ac:dyDescent="0.35">
      <c r="B38" s="153" t="s">
        <v>393</v>
      </c>
      <c r="C38" s="154"/>
      <c r="D38" s="195" t="s">
        <v>147</v>
      </c>
      <c r="E38" s="196" t="s">
        <v>142</v>
      </c>
      <c r="F38" s="196" t="s">
        <v>143</v>
      </c>
      <c r="G38" s="197" t="s">
        <v>144</v>
      </c>
    </row>
    <row r="39" spans="1:7" x14ac:dyDescent="0.3">
      <c r="A39" s="262" t="s">
        <v>394</v>
      </c>
      <c r="B39" s="265" t="s">
        <v>395</v>
      </c>
      <c r="C39" s="158" t="s">
        <v>396</v>
      </c>
      <c r="D39" s="198">
        <v>77</v>
      </c>
      <c r="E39" s="199">
        <v>55</v>
      </c>
      <c r="F39" s="199">
        <v>16</v>
      </c>
      <c r="G39" s="200">
        <v>6</v>
      </c>
    </row>
    <row r="40" spans="1:7" x14ac:dyDescent="0.3">
      <c r="A40" s="263"/>
      <c r="B40" s="266"/>
      <c r="C40" s="162" t="s">
        <v>397</v>
      </c>
      <c r="D40" s="201">
        <v>2692045846.6799994</v>
      </c>
      <c r="E40" s="202">
        <v>2254290652.3500004</v>
      </c>
      <c r="F40" s="202">
        <v>270865862.90999997</v>
      </c>
      <c r="G40" s="203">
        <v>166889331.42000002</v>
      </c>
    </row>
    <row r="41" spans="1:7" ht="15" thickBot="1" x14ac:dyDescent="0.35">
      <c r="A41" s="263"/>
      <c r="B41" s="266"/>
      <c r="C41" s="166" t="s">
        <v>398</v>
      </c>
      <c r="D41" s="201">
        <v>652535943.12562716</v>
      </c>
      <c r="E41" s="202">
        <v>630777935.09220934</v>
      </c>
      <c r="F41" s="202">
        <v>20206563.909617241</v>
      </c>
      <c r="G41" s="203">
        <v>1551444.1238004107</v>
      </c>
    </row>
    <row r="42" spans="1:7" x14ac:dyDescent="0.3">
      <c r="A42" s="263"/>
      <c r="B42" s="267" t="s">
        <v>399</v>
      </c>
      <c r="C42" s="170" t="s">
        <v>396</v>
      </c>
      <c r="D42" s="199">
        <v>43</v>
      </c>
      <c r="E42" s="199">
        <v>30</v>
      </c>
      <c r="F42" s="199">
        <v>9</v>
      </c>
      <c r="G42" s="200">
        <v>4</v>
      </c>
    </row>
    <row r="43" spans="1:7" x14ac:dyDescent="0.3">
      <c r="A43" s="263"/>
      <c r="B43" s="268"/>
      <c r="C43" s="146" t="s">
        <v>397</v>
      </c>
      <c r="D43" s="202">
        <v>865464026.76000011</v>
      </c>
      <c r="E43" s="202">
        <v>672506343.75999999</v>
      </c>
      <c r="F43" s="202">
        <v>60038838.449999996</v>
      </c>
      <c r="G43" s="203">
        <v>132918844.55000001</v>
      </c>
    </row>
    <row r="44" spans="1:7" x14ac:dyDescent="0.3">
      <c r="A44" s="263"/>
      <c r="B44" s="268"/>
      <c r="C44" s="171" t="s">
        <v>400</v>
      </c>
      <c r="D44" s="202">
        <v>566055709.3123579</v>
      </c>
      <c r="E44" s="202">
        <v>564773072.22761619</v>
      </c>
      <c r="F44" s="202">
        <v>868670.623167268</v>
      </c>
      <c r="G44" s="203">
        <v>413966.46157449269</v>
      </c>
    </row>
    <row r="45" spans="1:7" ht="15" thickBot="1" x14ac:dyDescent="0.35">
      <c r="A45" s="263"/>
      <c r="B45" s="269"/>
      <c r="C45" s="172" t="s">
        <v>398</v>
      </c>
      <c r="D45" s="204">
        <v>596954541.79174411</v>
      </c>
      <c r="E45" s="204">
        <v>594644796.04676247</v>
      </c>
      <c r="F45" s="204">
        <v>1133510.6211811332</v>
      </c>
      <c r="G45" s="205">
        <v>1176235.1238004107</v>
      </c>
    </row>
    <row r="46" spans="1:7" x14ac:dyDescent="0.3">
      <c r="A46" s="263"/>
      <c r="B46" s="270" t="s">
        <v>401</v>
      </c>
      <c r="C46" s="147" t="s">
        <v>396</v>
      </c>
      <c r="D46" s="202">
        <v>1</v>
      </c>
      <c r="E46" s="206">
        <v>0</v>
      </c>
      <c r="F46" s="206">
        <v>0</v>
      </c>
      <c r="G46" s="203">
        <v>1</v>
      </c>
    </row>
    <row r="47" spans="1:7" x14ac:dyDescent="0.3">
      <c r="A47" s="263"/>
      <c r="B47" s="270"/>
      <c r="C47" s="147" t="s">
        <v>397</v>
      </c>
      <c r="D47" s="202">
        <v>4170486.87</v>
      </c>
      <c r="E47" s="206">
        <v>0</v>
      </c>
      <c r="F47" s="206">
        <v>0</v>
      </c>
      <c r="G47" s="203">
        <v>4170486.87</v>
      </c>
    </row>
    <row r="48" spans="1:7" x14ac:dyDescent="0.3">
      <c r="A48" s="263"/>
      <c r="B48" s="270"/>
      <c r="C48" s="147" t="s">
        <v>402</v>
      </c>
      <c r="D48" s="202">
        <v>3099</v>
      </c>
      <c r="E48" s="206">
        <v>0</v>
      </c>
      <c r="F48" s="206">
        <v>0</v>
      </c>
      <c r="G48" s="203">
        <v>3099</v>
      </c>
    </row>
    <row r="49" spans="1:7" ht="15" thickBot="1" x14ac:dyDescent="0.35">
      <c r="A49" s="263"/>
      <c r="B49" s="270"/>
      <c r="C49" s="179" t="s">
        <v>398</v>
      </c>
      <c r="D49" s="202">
        <v>309900</v>
      </c>
      <c r="E49" s="206">
        <v>0</v>
      </c>
      <c r="F49" s="206">
        <v>0</v>
      </c>
      <c r="G49" s="203">
        <v>309900</v>
      </c>
    </row>
    <row r="50" spans="1:7" x14ac:dyDescent="0.3">
      <c r="A50" s="263"/>
      <c r="B50" s="267" t="s">
        <v>403</v>
      </c>
      <c r="C50" s="170" t="s">
        <v>396</v>
      </c>
      <c r="D50" s="199">
        <v>12</v>
      </c>
      <c r="E50" s="199">
        <v>2</v>
      </c>
      <c r="F50" s="199">
        <v>10</v>
      </c>
      <c r="G50" s="207">
        <v>0</v>
      </c>
    </row>
    <row r="51" spans="1:7" x14ac:dyDescent="0.3">
      <c r="A51" s="263"/>
      <c r="B51" s="268"/>
      <c r="C51" s="146" t="s">
        <v>397</v>
      </c>
      <c r="D51" s="202">
        <v>205844053.69999999</v>
      </c>
      <c r="E51" s="202">
        <v>29130000</v>
      </c>
      <c r="F51" s="202">
        <v>176714053.70000002</v>
      </c>
      <c r="G51" s="208">
        <v>0</v>
      </c>
    </row>
    <row r="52" spans="1:7" x14ac:dyDescent="0.3">
      <c r="A52" s="263"/>
      <c r="B52" s="268"/>
      <c r="C52" s="146" t="s">
        <v>404</v>
      </c>
      <c r="D52" s="202">
        <v>1190442.6483338769</v>
      </c>
      <c r="E52" s="202">
        <v>23344.22</v>
      </c>
      <c r="F52" s="202">
        <v>1167098.4283338769</v>
      </c>
      <c r="G52" s="208">
        <v>0</v>
      </c>
    </row>
    <row r="53" spans="1:7" ht="15" thickBot="1" x14ac:dyDescent="0.35">
      <c r="A53" s="263"/>
      <c r="B53" s="269"/>
      <c r="C53" s="172" t="s">
        <v>398</v>
      </c>
      <c r="D53" s="204">
        <v>9670726.3087648582</v>
      </c>
      <c r="E53" s="204">
        <v>2918415.6996246884</v>
      </c>
      <c r="F53" s="204">
        <v>6752310.6091401698</v>
      </c>
      <c r="G53" s="209">
        <v>0</v>
      </c>
    </row>
    <row r="54" spans="1:7" x14ac:dyDescent="0.3">
      <c r="A54" s="263"/>
      <c r="B54" s="272" t="s">
        <v>405</v>
      </c>
      <c r="C54" s="147" t="s">
        <v>396</v>
      </c>
      <c r="D54" s="199">
        <v>2</v>
      </c>
      <c r="E54" s="199">
        <v>1</v>
      </c>
      <c r="F54" s="199">
        <v>1</v>
      </c>
      <c r="G54" s="207">
        <v>0</v>
      </c>
    </row>
    <row r="55" spans="1:7" x14ac:dyDescent="0.3">
      <c r="A55" s="263"/>
      <c r="B55" s="270"/>
      <c r="C55" s="147" t="s">
        <v>397</v>
      </c>
      <c r="D55" s="202">
        <v>61462713.859999999</v>
      </c>
      <c r="E55" s="202">
        <v>56887142.840000004</v>
      </c>
      <c r="F55" s="202">
        <v>4575571.0199999996</v>
      </c>
      <c r="G55" s="208">
        <v>0</v>
      </c>
    </row>
    <row r="56" spans="1:7" x14ac:dyDescent="0.3">
      <c r="A56" s="263"/>
      <c r="B56" s="270"/>
      <c r="C56" s="147" t="s">
        <v>406</v>
      </c>
      <c r="D56" s="202">
        <v>1419.6345622921999</v>
      </c>
      <c r="E56" s="202">
        <v>426.47058823528999</v>
      </c>
      <c r="F56" s="202">
        <v>993.16397405690986</v>
      </c>
      <c r="G56" s="208">
        <v>0</v>
      </c>
    </row>
    <row r="57" spans="1:7" ht="15" thickBot="1" x14ac:dyDescent="0.35">
      <c r="A57" s="263"/>
      <c r="B57" s="271"/>
      <c r="C57" s="179" t="s">
        <v>398</v>
      </c>
      <c r="D57" s="204">
        <v>20643361.541207768</v>
      </c>
      <c r="E57" s="204">
        <v>8844573.5294116791</v>
      </c>
      <c r="F57" s="204">
        <v>11798788.011796091</v>
      </c>
      <c r="G57" s="209">
        <v>0</v>
      </c>
    </row>
    <row r="58" spans="1:7" x14ac:dyDescent="0.3">
      <c r="A58" s="263"/>
      <c r="B58" s="267" t="s">
        <v>407</v>
      </c>
      <c r="C58" s="170" t="s">
        <v>396</v>
      </c>
      <c r="D58" s="199">
        <v>15</v>
      </c>
      <c r="E58" s="199">
        <v>14</v>
      </c>
      <c r="F58" s="210">
        <v>0</v>
      </c>
      <c r="G58" s="200">
        <v>1</v>
      </c>
    </row>
    <row r="59" spans="1:7" x14ac:dyDescent="0.3">
      <c r="A59" s="263"/>
      <c r="B59" s="268"/>
      <c r="C59" s="146" t="s">
        <v>397</v>
      </c>
      <c r="D59" s="202">
        <v>960928476.25999999</v>
      </c>
      <c r="E59" s="202">
        <v>944998476.25999999</v>
      </c>
      <c r="F59" s="206">
        <v>0</v>
      </c>
      <c r="G59" s="203">
        <v>15930000</v>
      </c>
    </row>
    <row r="60" spans="1:7" x14ac:dyDescent="0.3">
      <c r="A60" s="263"/>
      <c r="B60" s="268"/>
      <c r="C60" s="146" t="s">
        <v>408</v>
      </c>
      <c r="D60" s="211">
        <v>32.374342894934173</v>
      </c>
      <c r="E60" s="211">
        <v>31.374342894934173</v>
      </c>
      <c r="F60" s="206">
        <v>0</v>
      </c>
      <c r="G60" s="212">
        <v>1</v>
      </c>
    </row>
    <row r="61" spans="1:7" ht="15" thickBot="1" x14ac:dyDescent="0.35">
      <c r="A61" s="263"/>
      <c r="B61" s="269"/>
      <c r="C61" s="172" t="s">
        <v>398</v>
      </c>
      <c r="D61" s="204">
        <v>13994552.891571367</v>
      </c>
      <c r="E61" s="204">
        <v>13982243.891571367</v>
      </c>
      <c r="F61" s="213">
        <v>0</v>
      </c>
      <c r="G61" s="205">
        <v>12309</v>
      </c>
    </row>
    <row r="62" spans="1:7" x14ac:dyDescent="0.3">
      <c r="A62" s="263"/>
      <c r="B62" s="270" t="s">
        <v>409</v>
      </c>
      <c r="C62" s="147" t="s">
        <v>396</v>
      </c>
      <c r="D62" s="202">
        <v>18</v>
      </c>
      <c r="E62" s="202">
        <v>15</v>
      </c>
      <c r="F62" s="202">
        <v>2</v>
      </c>
      <c r="G62" s="203">
        <v>1</v>
      </c>
    </row>
    <row r="63" spans="1:7" x14ac:dyDescent="0.3">
      <c r="A63" s="263"/>
      <c r="B63" s="270"/>
      <c r="C63" s="147" t="s">
        <v>397</v>
      </c>
      <c r="D63" s="202">
        <v>1019957731.4300001</v>
      </c>
      <c r="E63" s="202">
        <v>914780962.83000004</v>
      </c>
      <c r="F63" s="202">
        <v>86895573.609999999</v>
      </c>
      <c r="G63" s="203">
        <v>15930000</v>
      </c>
    </row>
    <row r="64" spans="1:7" x14ac:dyDescent="0.3">
      <c r="A64" s="263"/>
      <c r="B64" s="270"/>
      <c r="C64" s="147" t="s">
        <v>410</v>
      </c>
      <c r="D64" s="206" t="s">
        <v>411</v>
      </c>
      <c r="E64" s="206" t="s">
        <v>411</v>
      </c>
      <c r="F64" s="206" t="s">
        <v>411</v>
      </c>
      <c r="G64" s="208" t="s">
        <v>411</v>
      </c>
    </row>
    <row r="65" spans="1:8" ht="15" thickBot="1" x14ac:dyDescent="0.35">
      <c r="A65" s="264"/>
      <c r="B65" s="271"/>
      <c r="C65" s="190" t="s">
        <v>398</v>
      </c>
      <c r="D65" s="204">
        <v>10962860.592338974</v>
      </c>
      <c r="E65" s="204">
        <v>10387905.924839124</v>
      </c>
      <c r="F65" s="204">
        <v>521954.66749985004</v>
      </c>
      <c r="G65" s="205">
        <v>53000</v>
      </c>
    </row>
    <row r="66" spans="1:8" x14ac:dyDescent="0.3">
      <c r="B66" s="192" t="s">
        <v>296</v>
      </c>
      <c r="D66" s="214"/>
    </row>
    <row r="67" spans="1:8" ht="18" x14ac:dyDescent="0.35">
      <c r="A67" s="1"/>
      <c r="B67" s="192" t="s">
        <v>412</v>
      </c>
      <c r="D67" s="214"/>
    </row>
    <row r="70" spans="1:8" ht="18" x14ac:dyDescent="0.35">
      <c r="A70" s="1" t="s">
        <v>414</v>
      </c>
      <c r="C70" s="153"/>
    </row>
    <row r="71" spans="1:8" ht="15" thickBot="1" x14ac:dyDescent="0.35"/>
    <row r="72" spans="1:8" ht="29.4" thickBot="1" x14ac:dyDescent="0.35">
      <c r="C72" s="215"/>
      <c r="D72" s="154"/>
      <c r="E72" s="155" t="s">
        <v>155</v>
      </c>
      <c r="F72" s="156" t="s">
        <v>142</v>
      </c>
      <c r="G72" s="156" t="s">
        <v>143</v>
      </c>
      <c r="H72" s="157" t="s">
        <v>144</v>
      </c>
    </row>
    <row r="73" spans="1:8" x14ac:dyDescent="0.3">
      <c r="A73" s="275" t="s">
        <v>415</v>
      </c>
      <c r="B73" s="275" t="s">
        <v>416</v>
      </c>
      <c r="C73" s="267" t="s">
        <v>417</v>
      </c>
      <c r="D73" s="170" t="s">
        <v>396</v>
      </c>
      <c r="E73" s="159">
        <v>5</v>
      </c>
      <c r="F73" s="160">
        <v>3</v>
      </c>
      <c r="G73" s="160">
        <v>2</v>
      </c>
      <c r="H73" s="181">
        <v>0</v>
      </c>
    </row>
    <row r="74" spans="1:8" ht="15" thickBot="1" x14ac:dyDescent="0.35">
      <c r="A74" s="273"/>
      <c r="B74" s="273"/>
      <c r="C74" s="268"/>
      <c r="D74" s="172" t="s">
        <v>398</v>
      </c>
      <c r="E74" s="167">
        <v>1109765.875</v>
      </c>
      <c r="F74" s="168">
        <v>1036319.875</v>
      </c>
      <c r="G74" s="168">
        <v>73446</v>
      </c>
      <c r="H74" s="185">
        <v>0</v>
      </c>
    </row>
    <row r="75" spans="1:8" x14ac:dyDescent="0.3">
      <c r="A75" s="273"/>
      <c r="B75" s="273"/>
      <c r="C75" s="276" t="s">
        <v>418</v>
      </c>
      <c r="D75" s="216" t="s">
        <v>396</v>
      </c>
      <c r="E75" s="159">
        <v>11</v>
      </c>
      <c r="F75" s="160">
        <v>3</v>
      </c>
      <c r="G75" s="160">
        <v>8</v>
      </c>
      <c r="H75" s="181">
        <v>0</v>
      </c>
    </row>
    <row r="76" spans="1:8" ht="15" thickBot="1" x14ac:dyDescent="0.35">
      <c r="A76" s="273"/>
      <c r="B76" s="273"/>
      <c r="C76" s="277"/>
      <c r="D76" s="217" t="s">
        <v>398</v>
      </c>
      <c r="E76" s="218">
        <v>11779134.4</v>
      </c>
      <c r="F76" s="173">
        <v>1019520.9</v>
      </c>
      <c r="G76" s="173">
        <v>10759613.5</v>
      </c>
      <c r="H76" s="183">
        <v>0</v>
      </c>
    </row>
    <row r="77" spans="1:8" x14ac:dyDescent="0.3">
      <c r="A77" s="273"/>
      <c r="B77" s="273"/>
      <c r="C77" s="268" t="s">
        <v>419</v>
      </c>
      <c r="D77" s="170" t="s">
        <v>396</v>
      </c>
      <c r="E77" s="219">
        <v>2</v>
      </c>
      <c r="F77" s="175">
        <v>2</v>
      </c>
      <c r="G77" s="176">
        <v>0</v>
      </c>
      <c r="H77" s="184">
        <v>0</v>
      </c>
    </row>
    <row r="78" spans="1:8" ht="15" thickBot="1" x14ac:dyDescent="0.35">
      <c r="A78" s="273"/>
      <c r="B78" s="273"/>
      <c r="C78" s="268"/>
      <c r="D78" s="172" t="s">
        <v>398</v>
      </c>
      <c r="E78" s="167">
        <v>5662253</v>
      </c>
      <c r="F78" s="168">
        <v>5662253</v>
      </c>
      <c r="G78" s="180">
        <v>0</v>
      </c>
      <c r="H78" s="185">
        <v>0</v>
      </c>
    </row>
    <row r="79" spans="1:8" x14ac:dyDescent="0.3">
      <c r="A79" s="273"/>
      <c r="B79" s="273"/>
      <c r="C79" s="272" t="s">
        <v>420</v>
      </c>
      <c r="D79" s="147" t="s">
        <v>396</v>
      </c>
      <c r="E79" s="159">
        <v>12</v>
      </c>
      <c r="F79" s="160">
        <v>11</v>
      </c>
      <c r="G79" s="186">
        <v>0</v>
      </c>
      <c r="H79" s="161">
        <v>1</v>
      </c>
    </row>
    <row r="80" spans="1:8" ht="15" thickBot="1" x14ac:dyDescent="0.35">
      <c r="A80" s="273"/>
      <c r="B80" s="274"/>
      <c r="C80" s="271"/>
      <c r="D80" s="179" t="s">
        <v>398</v>
      </c>
      <c r="E80" s="218">
        <v>47831273.465000004</v>
      </c>
      <c r="F80" s="173">
        <v>47765964.465000004</v>
      </c>
      <c r="G80" s="189">
        <v>0</v>
      </c>
      <c r="H80" s="174">
        <v>65309</v>
      </c>
    </row>
    <row r="81" spans="1:8" x14ac:dyDescent="0.3">
      <c r="A81" s="273"/>
      <c r="B81" s="273" t="s">
        <v>421</v>
      </c>
      <c r="C81" s="268" t="s">
        <v>422</v>
      </c>
      <c r="D81" s="170" t="s">
        <v>396</v>
      </c>
      <c r="E81" s="219">
        <v>41</v>
      </c>
      <c r="F81" s="175">
        <v>29</v>
      </c>
      <c r="G81" s="175">
        <v>8</v>
      </c>
      <c r="H81" s="177">
        <v>4</v>
      </c>
    </row>
    <row r="82" spans="1:8" ht="15" thickBot="1" x14ac:dyDescent="0.35">
      <c r="A82" s="273"/>
      <c r="B82" s="273"/>
      <c r="C82" s="268"/>
      <c r="D82" s="172" t="s">
        <v>398</v>
      </c>
      <c r="E82" s="167">
        <v>813597908.99000001</v>
      </c>
      <c r="F82" s="168">
        <v>773195679.19000006</v>
      </c>
      <c r="G82" s="168">
        <v>37531569</v>
      </c>
      <c r="H82" s="169">
        <v>2404851.7999999998</v>
      </c>
    </row>
    <row r="83" spans="1:8" x14ac:dyDescent="0.3">
      <c r="A83" s="273"/>
      <c r="B83" s="273"/>
      <c r="C83" s="272" t="s">
        <v>423</v>
      </c>
      <c r="D83" s="147" t="s">
        <v>396</v>
      </c>
      <c r="E83" s="159">
        <v>3</v>
      </c>
      <c r="F83" s="160">
        <v>1</v>
      </c>
      <c r="G83" s="160">
        <v>1</v>
      </c>
      <c r="H83" s="161">
        <v>1</v>
      </c>
    </row>
    <row r="84" spans="1:8" ht="15" thickBot="1" x14ac:dyDescent="0.35">
      <c r="A84" s="273"/>
      <c r="B84" s="273"/>
      <c r="C84" s="271"/>
      <c r="D84" s="179" t="s">
        <v>398</v>
      </c>
      <c r="E84" s="218">
        <v>4152361.02</v>
      </c>
      <c r="F84" s="173">
        <v>3241667.02</v>
      </c>
      <c r="G84" s="173">
        <v>84294</v>
      </c>
      <c r="H84" s="174">
        <v>826400</v>
      </c>
    </row>
    <row r="85" spans="1:8" x14ac:dyDescent="0.3">
      <c r="A85" s="273"/>
      <c r="B85" s="273"/>
      <c r="C85" s="268" t="s">
        <v>424</v>
      </c>
      <c r="D85" s="170" t="s">
        <v>396</v>
      </c>
      <c r="E85" s="219">
        <v>3</v>
      </c>
      <c r="F85" s="175">
        <v>3</v>
      </c>
      <c r="G85" s="176">
        <v>0</v>
      </c>
      <c r="H85" s="184">
        <v>0</v>
      </c>
    </row>
    <row r="86" spans="1:8" ht="15" thickBot="1" x14ac:dyDescent="0.35">
      <c r="A86" s="273"/>
      <c r="B86" s="273"/>
      <c r="C86" s="268"/>
      <c r="D86" s="172" t="s">
        <v>398</v>
      </c>
      <c r="E86" s="167">
        <v>12727630</v>
      </c>
      <c r="F86" s="168">
        <v>12727630</v>
      </c>
      <c r="G86" s="180">
        <v>0</v>
      </c>
      <c r="H86" s="185">
        <v>0</v>
      </c>
    </row>
    <row r="87" spans="1:8" x14ac:dyDescent="0.3">
      <c r="A87" s="273"/>
      <c r="B87" s="273"/>
      <c r="C87" s="272" t="s">
        <v>425</v>
      </c>
      <c r="D87" s="147" t="s">
        <v>396</v>
      </c>
      <c r="E87" s="159">
        <v>2</v>
      </c>
      <c r="F87" s="186">
        <v>0</v>
      </c>
      <c r="G87" s="160">
        <v>2</v>
      </c>
      <c r="H87" s="181">
        <v>0</v>
      </c>
    </row>
    <row r="88" spans="1:8" ht="15" thickBot="1" x14ac:dyDescent="0.35">
      <c r="A88" s="274"/>
      <c r="B88" s="274"/>
      <c r="C88" s="271"/>
      <c r="D88" s="190" t="s">
        <v>398</v>
      </c>
      <c r="E88" s="218">
        <v>6809477.5</v>
      </c>
      <c r="F88" s="189">
        <v>0</v>
      </c>
      <c r="G88" s="173">
        <v>6809477.5</v>
      </c>
      <c r="H88" s="183">
        <v>0</v>
      </c>
    </row>
    <row r="89" spans="1:8" x14ac:dyDescent="0.3">
      <c r="C89" s="192" t="s">
        <v>426</v>
      </c>
      <c r="E89" s="214"/>
    </row>
    <row r="92" spans="1:8" ht="18" x14ac:dyDescent="0.35">
      <c r="A92" s="1" t="s">
        <v>427</v>
      </c>
      <c r="C92" s="153"/>
    </row>
    <row r="93" spans="1:8" ht="15" thickBot="1" x14ac:dyDescent="0.35"/>
    <row r="94" spans="1:8" ht="29.4" thickBot="1" x14ac:dyDescent="0.35">
      <c r="C94" s="215"/>
      <c r="D94" s="154"/>
      <c r="E94" s="155" t="s">
        <v>155</v>
      </c>
      <c r="F94" s="156" t="s">
        <v>142</v>
      </c>
      <c r="G94" s="156" t="s">
        <v>143</v>
      </c>
      <c r="H94" s="157" t="s">
        <v>144</v>
      </c>
    </row>
    <row r="95" spans="1:8" x14ac:dyDescent="0.3">
      <c r="A95" s="275" t="s">
        <v>415</v>
      </c>
      <c r="B95" s="275" t="s">
        <v>416</v>
      </c>
      <c r="C95" s="267" t="s">
        <v>417</v>
      </c>
      <c r="D95" s="170" t="s">
        <v>396</v>
      </c>
      <c r="E95" s="159">
        <v>5</v>
      </c>
      <c r="F95" s="160">
        <v>3</v>
      </c>
      <c r="G95" s="160">
        <v>2</v>
      </c>
      <c r="H95" s="181">
        <v>0</v>
      </c>
    </row>
    <row r="96" spans="1:8" ht="15" thickBot="1" x14ac:dyDescent="0.35">
      <c r="A96" s="273"/>
      <c r="B96" s="273"/>
      <c r="C96" s="268"/>
      <c r="D96" s="172" t="s">
        <v>398</v>
      </c>
      <c r="E96" s="167">
        <v>737217.82786807721</v>
      </c>
      <c r="F96" s="168">
        <v>717619.91310258652</v>
      </c>
      <c r="G96" s="168">
        <v>19597.91476549059</v>
      </c>
      <c r="H96" s="185">
        <v>0</v>
      </c>
    </row>
    <row r="97" spans="1:8" x14ac:dyDescent="0.3">
      <c r="A97" s="273"/>
      <c r="B97" s="273"/>
      <c r="C97" s="276" t="s">
        <v>418</v>
      </c>
      <c r="D97" s="216" t="s">
        <v>396</v>
      </c>
      <c r="E97" s="159">
        <v>11</v>
      </c>
      <c r="F97" s="160">
        <v>3</v>
      </c>
      <c r="G97" s="160">
        <v>8</v>
      </c>
      <c r="H97" s="181">
        <v>0</v>
      </c>
    </row>
    <row r="98" spans="1:8" ht="15" thickBot="1" x14ac:dyDescent="0.35">
      <c r="A98" s="273"/>
      <c r="B98" s="273"/>
      <c r="C98" s="277"/>
      <c r="D98" s="217" t="s">
        <v>398</v>
      </c>
      <c r="E98" s="218">
        <v>5529793.9448010512</v>
      </c>
      <c r="F98" s="173">
        <v>491112.71237053344</v>
      </c>
      <c r="G98" s="173">
        <v>5038681.2324305177</v>
      </c>
      <c r="H98" s="183">
        <v>0</v>
      </c>
    </row>
    <row r="99" spans="1:8" x14ac:dyDescent="0.3">
      <c r="A99" s="273"/>
      <c r="B99" s="273"/>
      <c r="C99" s="268" t="s">
        <v>419</v>
      </c>
      <c r="D99" s="170" t="s">
        <v>396</v>
      </c>
      <c r="E99" s="219">
        <v>2</v>
      </c>
      <c r="F99" s="175">
        <v>2</v>
      </c>
      <c r="G99" s="176">
        <v>0</v>
      </c>
      <c r="H99" s="184">
        <v>0</v>
      </c>
    </row>
    <row r="100" spans="1:8" ht="15" thickBot="1" x14ac:dyDescent="0.35">
      <c r="A100" s="273"/>
      <c r="B100" s="273"/>
      <c r="C100" s="268"/>
      <c r="D100" s="172" t="s">
        <v>398</v>
      </c>
      <c r="E100" s="167">
        <v>1858190.068104415</v>
      </c>
      <c r="F100" s="168">
        <v>1858190.068104415</v>
      </c>
      <c r="G100" s="180">
        <v>0</v>
      </c>
      <c r="H100" s="185">
        <v>0</v>
      </c>
    </row>
    <row r="101" spans="1:8" x14ac:dyDescent="0.3">
      <c r="A101" s="273"/>
      <c r="B101" s="273"/>
      <c r="C101" s="272" t="s">
        <v>420</v>
      </c>
      <c r="D101" s="147" t="s">
        <v>396</v>
      </c>
      <c r="E101" s="159">
        <v>12</v>
      </c>
      <c r="F101" s="160">
        <v>11</v>
      </c>
      <c r="G101" s="186">
        <v>0</v>
      </c>
      <c r="H101" s="161">
        <v>1</v>
      </c>
    </row>
    <row r="102" spans="1:8" ht="15" thickBot="1" x14ac:dyDescent="0.35">
      <c r="A102" s="273"/>
      <c r="B102" s="274"/>
      <c r="C102" s="271"/>
      <c r="D102" s="179" t="s">
        <v>398</v>
      </c>
      <c r="E102" s="218">
        <v>27696360.143964499</v>
      </c>
      <c r="F102" s="173">
        <v>27631051.143964499</v>
      </c>
      <c r="G102" s="189">
        <v>0</v>
      </c>
      <c r="H102" s="174">
        <v>65309</v>
      </c>
    </row>
    <row r="103" spans="1:8" x14ac:dyDescent="0.3">
      <c r="A103" s="273"/>
      <c r="B103" s="273" t="s">
        <v>421</v>
      </c>
      <c r="C103" s="268" t="s">
        <v>422</v>
      </c>
      <c r="D103" s="170" t="s">
        <v>396</v>
      </c>
      <c r="E103" s="219">
        <v>41</v>
      </c>
      <c r="F103" s="175">
        <v>29</v>
      </c>
      <c r="G103" s="175">
        <v>8</v>
      </c>
      <c r="H103" s="177">
        <v>4</v>
      </c>
    </row>
    <row r="104" spans="1:8" ht="15" thickBot="1" x14ac:dyDescent="0.35">
      <c r="A104" s="273"/>
      <c r="B104" s="273"/>
      <c r="C104" s="268"/>
      <c r="D104" s="172" t="s">
        <v>398</v>
      </c>
      <c r="E104" s="167">
        <v>610933570.45536244</v>
      </c>
      <c r="F104" s="168">
        <v>596527368.0370326</v>
      </c>
      <c r="G104" s="168">
        <v>13229967.29452955</v>
      </c>
      <c r="H104" s="169">
        <v>837788.81404558965</v>
      </c>
    </row>
    <row r="105" spans="1:8" x14ac:dyDescent="0.3">
      <c r="A105" s="273"/>
      <c r="B105" s="273"/>
      <c r="C105" s="272" t="s">
        <v>423</v>
      </c>
      <c r="D105" s="147" t="s">
        <v>396</v>
      </c>
      <c r="E105" s="159">
        <v>3</v>
      </c>
      <c r="F105" s="160">
        <v>1</v>
      </c>
      <c r="G105" s="160">
        <v>1</v>
      </c>
      <c r="H105" s="161">
        <v>1</v>
      </c>
    </row>
    <row r="106" spans="1:8" ht="15" thickBot="1" x14ac:dyDescent="0.35">
      <c r="A106" s="273"/>
      <c r="B106" s="273"/>
      <c r="C106" s="271"/>
      <c r="D106" s="179" t="s">
        <v>398</v>
      </c>
      <c r="E106" s="218">
        <v>976060.71827187215</v>
      </c>
      <c r="F106" s="173">
        <v>615584.31826810923</v>
      </c>
      <c r="G106" s="173">
        <v>50576.400003762887</v>
      </c>
      <c r="H106" s="174">
        <v>309900</v>
      </c>
    </row>
    <row r="107" spans="1:8" x14ac:dyDescent="0.3">
      <c r="A107" s="273"/>
      <c r="B107" s="273"/>
      <c r="C107" s="268" t="s">
        <v>424</v>
      </c>
      <c r="D107" s="170" t="s">
        <v>396</v>
      </c>
      <c r="E107" s="219">
        <v>3</v>
      </c>
      <c r="F107" s="175">
        <v>3</v>
      </c>
      <c r="G107" s="176">
        <v>0</v>
      </c>
      <c r="H107" s="184">
        <v>0</v>
      </c>
    </row>
    <row r="108" spans="1:8" ht="15" thickBot="1" x14ac:dyDescent="0.35">
      <c r="A108" s="273"/>
      <c r="B108" s="273"/>
      <c r="C108" s="268"/>
      <c r="D108" s="172" t="s">
        <v>398</v>
      </c>
      <c r="E108" s="167">
        <v>2937008.8993666819</v>
      </c>
      <c r="F108" s="168">
        <v>2937008.8993666819</v>
      </c>
      <c r="G108" s="180">
        <v>0</v>
      </c>
      <c r="H108" s="185">
        <v>0</v>
      </c>
    </row>
    <row r="109" spans="1:8" x14ac:dyDescent="0.3">
      <c r="A109" s="273"/>
      <c r="B109" s="273"/>
      <c r="C109" s="272" t="s">
        <v>425</v>
      </c>
      <c r="D109" s="147" t="s">
        <v>396</v>
      </c>
      <c r="E109" s="159">
        <v>2</v>
      </c>
      <c r="F109" s="186">
        <v>0</v>
      </c>
      <c r="G109" s="160">
        <v>2</v>
      </c>
      <c r="H109" s="181">
        <v>0</v>
      </c>
    </row>
    <row r="110" spans="1:8" ht="15" thickBot="1" x14ac:dyDescent="0.35">
      <c r="A110" s="274"/>
      <c r="B110" s="274"/>
      <c r="C110" s="271"/>
      <c r="D110" s="190" t="s">
        <v>398</v>
      </c>
      <c r="E110" s="218">
        <v>1867741.067887923</v>
      </c>
      <c r="F110" s="189">
        <v>0</v>
      </c>
      <c r="G110" s="173">
        <v>1867741.067887923</v>
      </c>
      <c r="H110" s="183">
        <v>0</v>
      </c>
    </row>
    <row r="111" spans="1:8" x14ac:dyDescent="0.3">
      <c r="C111" s="192" t="s">
        <v>296</v>
      </c>
      <c r="E111" s="214"/>
    </row>
    <row r="112" spans="1:8" x14ac:dyDescent="0.3">
      <c r="C112" s="192" t="s">
        <v>426</v>
      </c>
      <c r="E112" s="214"/>
    </row>
  </sheetData>
  <mergeCells count="38">
    <mergeCell ref="C107:C108"/>
    <mergeCell ref="C109:C110"/>
    <mergeCell ref="C87:C88"/>
    <mergeCell ref="A95:A110"/>
    <mergeCell ref="B95:B102"/>
    <mergeCell ref="C95:C96"/>
    <mergeCell ref="C97:C98"/>
    <mergeCell ref="C99:C100"/>
    <mergeCell ref="C101:C102"/>
    <mergeCell ref="B103:B110"/>
    <mergeCell ref="C103:C104"/>
    <mergeCell ref="C105:C106"/>
    <mergeCell ref="A73:A88"/>
    <mergeCell ref="B73:B80"/>
    <mergeCell ref="C73:C74"/>
    <mergeCell ref="C75:C76"/>
    <mergeCell ref="C77:C78"/>
    <mergeCell ref="C79:C80"/>
    <mergeCell ref="B81:B88"/>
    <mergeCell ref="C81:C82"/>
    <mergeCell ref="C83:C84"/>
    <mergeCell ref="C85:C86"/>
    <mergeCell ref="A39:A65"/>
    <mergeCell ref="B39:B41"/>
    <mergeCell ref="B42:B45"/>
    <mergeCell ref="B46:B49"/>
    <mergeCell ref="B50:B53"/>
    <mergeCell ref="B54:B57"/>
    <mergeCell ref="B58:B61"/>
    <mergeCell ref="B62:B65"/>
    <mergeCell ref="A6:A32"/>
    <mergeCell ref="B6:B8"/>
    <mergeCell ref="B9:B12"/>
    <mergeCell ref="B13:B16"/>
    <mergeCell ref="B17:B20"/>
    <mergeCell ref="B21:B24"/>
    <mergeCell ref="B25:B28"/>
    <mergeCell ref="B29:B32"/>
  </mergeCells>
  <pageMargins left="0.7" right="0.7" top="0.75" bottom="0.75" header="0.3" footer="0.3"/>
</worksheet>
</file>

<file path=docMetadata/LabelInfo.xml><?xml version="1.0" encoding="utf-8"?>
<clbl:labelList xmlns:clbl="http://schemas.microsoft.com/office/2020/mipLabelMetadata">
  <clbl:label id="{1cb350ab-c2fd-4b20-a9d9-41f8e7e93f2e}" enabled="1" method="Standard" siteId="{172f4752-6874-4876-bad5-e6d61f9911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vt:lpstr>
      <vt:lpstr>1. Bond Issuance</vt:lpstr>
      <vt:lpstr>2. GPP Allocation</vt:lpstr>
      <vt:lpstr>3. CRPP Allocations</vt:lpstr>
      <vt:lpstr>4. GTPP Allocations</vt:lpstr>
      <vt:lpstr>5. HPP Allocations</vt:lpstr>
      <vt:lpstr>6. Micro Allocations</vt:lpstr>
      <vt:lpstr>7. GPP Impact</vt:lpstr>
      <vt:lpstr>8. CRPP Impact</vt:lpstr>
      <vt:lpstr>9. GTPP Impact</vt:lpstr>
      <vt:lpstr>10. Health Impact</vt:lpstr>
      <vt:lpstr>11. Micro Impact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Artamoskina, Julia</dc:creator>
  <cp:lastModifiedBy>Artamoskina, Julia</cp:lastModifiedBy>
  <dcterms:created xsi:type="dcterms:W3CDTF">2025-03-11T14:36:53Z</dcterms:created>
  <dcterms:modified xsi:type="dcterms:W3CDTF">2025-06-27T08:24:10Z</dcterms:modified>
</cp:coreProperties>
</file>